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carnet-my.sharepoint.com/personal/nikola_konjevod_skole_hr/Documents/Financijski izvještaji/Financijski izvještaji 2022/01-12-2022/"/>
    </mc:Choice>
  </mc:AlternateContent>
  <xr:revisionPtr revIDLastSave="0" documentId="8_{D6F01F12-33CD-4A6A-880A-5DF945C5E63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F270" i="9" s="1"/>
  <c r="E270" i="9"/>
  <c r="B270" i="9"/>
  <c r="M269" i="9"/>
  <c r="F269" i="9" s="1"/>
  <c r="L269" i="9"/>
  <c r="E269" i="9"/>
  <c r="B269" i="9" s="1"/>
  <c r="M268" i="9"/>
  <c r="L268" i="9"/>
  <c r="F268" i="9"/>
  <c r="E268" i="9"/>
  <c r="M267" i="9"/>
  <c r="L267" i="9"/>
  <c r="F267" i="9" s="1"/>
  <c r="B267" i="9" s="1"/>
  <c r="E267" i="9"/>
  <c r="M266" i="9"/>
  <c r="L266" i="9"/>
  <c r="F266" i="9" s="1"/>
  <c r="B266" i="9" s="1"/>
  <c r="E266" i="9"/>
  <c r="M265" i="9"/>
  <c r="F265" i="9" s="1"/>
  <c r="L265" i="9"/>
  <c r="E265" i="9"/>
  <c r="M264" i="9"/>
  <c r="L264" i="9"/>
  <c r="F264" i="9"/>
  <c r="E264" i="9"/>
  <c r="M263" i="9"/>
  <c r="L263" i="9"/>
  <c r="F263" i="9"/>
  <c r="B263" i="9" s="1"/>
  <c r="E263" i="9"/>
  <c r="M262" i="9"/>
  <c r="L262" i="9"/>
  <c r="E262" i="9"/>
  <c r="M261" i="9"/>
  <c r="F261" i="9" s="1"/>
  <c r="L261" i="9"/>
  <c r="E261" i="9"/>
  <c r="B261" i="9" s="1"/>
  <c r="M260" i="9"/>
  <c r="L260" i="9"/>
  <c r="F260" i="9"/>
  <c r="E260" i="9"/>
  <c r="M259" i="9"/>
  <c r="L259" i="9"/>
  <c r="F259" i="9"/>
  <c r="B259" i="9" s="1"/>
  <c r="E259" i="9"/>
  <c r="M258" i="9"/>
  <c r="L258" i="9"/>
  <c r="E258" i="9"/>
  <c r="M257" i="9"/>
  <c r="F257" i="9" s="1"/>
  <c r="L257" i="9"/>
  <c r="E257" i="9"/>
  <c r="B257" i="9" s="1"/>
  <c r="M256" i="9"/>
  <c r="L256" i="9"/>
  <c r="F256" i="9"/>
  <c r="E256" i="9"/>
  <c r="M255" i="9"/>
  <c r="L255" i="9"/>
  <c r="F255" i="9"/>
  <c r="B255" i="9" s="1"/>
  <c r="E255" i="9"/>
  <c r="M254" i="9"/>
  <c r="L254" i="9"/>
  <c r="E254" i="9"/>
  <c r="M253" i="9"/>
  <c r="L253" i="9"/>
  <c r="F253" i="9"/>
  <c r="B253" i="9" s="1"/>
  <c r="E253" i="9"/>
  <c r="M252" i="9"/>
  <c r="L252" i="9"/>
  <c r="F252" i="9" s="1"/>
  <c r="E252" i="9"/>
  <c r="M251" i="9"/>
  <c r="L251" i="9"/>
  <c r="F251" i="9" s="1"/>
  <c r="B251" i="9" s="1"/>
  <c r="E251" i="9"/>
  <c r="M250" i="9"/>
  <c r="L250" i="9"/>
  <c r="E250" i="9"/>
  <c r="M249" i="9"/>
  <c r="F249" i="9" s="1"/>
  <c r="B249" i="9" s="1"/>
  <c r="L249" i="9"/>
  <c r="E249" i="9"/>
  <c r="M248" i="9"/>
  <c r="L248" i="9"/>
  <c r="F248" i="9" s="1"/>
  <c r="E248" i="9"/>
  <c r="M247" i="9"/>
  <c r="L247" i="9"/>
  <c r="F247" i="9" s="1"/>
  <c r="B247" i="9" s="1"/>
  <c r="E247" i="9"/>
  <c r="M246" i="9"/>
  <c r="L246" i="9"/>
  <c r="E246" i="9"/>
  <c r="M245" i="9"/>
  <c r="L245" i="9"/>
  <c r="F245" i="9"/>
  <c r="B245" i="9" s="1"/>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F231" i="9" s="1"/>
  <c r="B231" i="9" s="1"/>
  <c r="E231" i="9"/>
  <c r="M230" i="9"/>
  <c r="L230" i="9"/>
  <c r="E230" i="9"/>
  <c r="M229" i="9"/>
  <c r="F229" i="9" s="1"/>
  <c r="B229" i="9" s="1"/>
  <c r="L229" i="9"/>
  <c r="E229" i="9"/>
  <c r="M228" i="9"/>
  <c r="L228" i="9"/>
  <c r="F228" i="9" s="1"/>
  <c r="E228" i="9"/>
  <c r="M227" i="9"/>
  <c r="L227" i="9"/>
  <c r="F227" i="9" s="1"/>
  <c r="B227" i="9" s="1"/>
  <c r="E227" i="9"/>
  <c r="M226" i="9"/>
  <c r="L226" i="9"/>
  <c r="E226" i="9"/>
  <c r="H225" i="9"/>
  <c r="G225" i="9"/>
  <c r="F225" i="9"/>
  <c r="M224" i="9"/>
  <c r="L224" i="9"/>
  <c r="E224" i="9"/>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E157" i="9"/>
  <c r="B157" i="9" s="1"/>
  <c r="H156" i="9"/>
  <c r="E156" i="9" s="1"/>
  <c r="G156" i="9"/>
  <c r="F156" i="9"/>
  <c r="B156" i="9"/>
  <c r="H155" i="9"/>
  <c r="G155" i="9"/>
  <c r="F155" i="9"/>
  <c r="E155" i="9"/>
  <c r="B155" i="9" s="1"/>
  <c r="H154" i="9"/>
  <c r="G154" i="9"/>
  <c r="F154" i="9"/>
  <c r="H153" i="9"/>
  <c r="G153" i="9"/>
  <c r="F153" i="9"/>
  <c r="E153" i="9"/>
  <c r="B153" i="9" s="1"/>
  <c r="H152" i="9"/>
  <c r="E152" i="9" s="1"/>
  <c r="G152" i="9"/>
  <c r="F152" i="9"/>
  <c r="B152" i="9"/>
  <c r="H151" i="9"/>
  <c r="G151" i="9"/>
  <c r="F151" i="9"/>
  <c r="E151" i="9"/>
  <c r="B151" i="9" s="1"/>
  <c r="H150" i="9"/>
  <c r="G150" i="9"/>
  <c r="F150" i="9"/>
  <c r="H149" i="9"/>
  <c r="G149" i="9"/>
  <c r="F149" i="9"/>
  <c r="E149" i="9"/>
  <c r="B149" i="9" s="1"/>
  <c r="H148" i="9"/>
  <c r="E148" i="9" s="1"/>
  <c r="G148" i="9"/>
  <c r="F148" i="9"/>
  <c r="B148" i="9"/>
  <c r="H147" i="9"/>
  <c r="G147" i="9"/>
  <c r="F147" i="9"/>
  <c r="E147" i="9"/>
  <c r="B147" i="9" s="1"/>
  <c r="H146" i="9"/>
  <c r="G146" i="9"/>
  <c r="F146" i="9"/>
  <c r="H145" i="9"/>
  <c r="G145" i="9"/>
  <c r="F145" i="9"/>
  <c r="E145" i="9"/>
  <c r="B145" i="9" s="1"/>
  <c r="H144" i="9"/>
  <c r="E144" i="9" s="1"/>
  <c r="G144" i="9"/>
  <c r="F144" i="9"/>
  <c r="B144" i="9"/>
  <c r="H143" i="9"/>
  <c r="G143" i="9"/>
  <c r="F143" i="9"/>
  <c r="E143" i="9"/>
  <c r="B143" i="9" s="1"/>
  <c r="F142" i="9"/>
  <c r="H141" i="9"/>
  <c r="G141" i="9"/>
  <c r="E141" i="9" s="1"/>
  <c r="B141" i="9" s="1"/>
  <c r="F141" i="9"/>
  <c r="H140" i="9"/>
  <c r="E140" i="9" s="1"/>
  <c r="B140" i="9" s="1"/>
  <c r="G140" i="9"/>
  <c r="F140" i="9"/>
  <c r="H139" i="9"/>
  <c r="G139" i="9"/>
  <c r="E139" i="9" s="1"/>
  <c r="B139" i="9" s="1"/>
  <c r="F139" i="9"/>
  <c r="H138" i="9"/>
  <c r="G138" i="9"/>
  <c r="F138" i="9"/>
  <c r="H137" i="9"/>
  <c r="G137" i="9"/>
  <c r="E137" i="9" s="1"/>
  <c r="B137" i="9" s="1"/>
  <c r="F137" i="9"/>
  <c r="H136" i="9"/>
  <c r="E136" i="9" s="1"/>
  <c r="B136" i="9" s="1"/>
  <c r="G136" i="9"/>
  <c r="F136" i="9"/>
  <c r="H135" i="9"/>
  <c r="G135" i="9"/>
  <c r="E135" i="9" s="1"/>
  <c r="B135" i="9" s="1"/>
  <c r="F135" i="9"/>
  <c r="H134" i="9"/>
  <c r="G134" i="9"/>
  <c r="F134" i="9"/>
  <c r="H133" i="9"/>
  <c r="G133" i="9"/>
  <c r="E133" i="9" s="1"/>
  <c r="B133" i="9" s="1"/>
  <c r="F133" i="9"/>
  <c r="H132" i="9"/>
  <c r="G132" i="9"/>
  <c r="F132" i="9"/>
  <c r="E132" i="9"/>
  <c r="B132" i="9" s="1"/>
  <c r="H131" i="9"/>
  <c r="G131" i="9"/>
  <c r="F131" i="9"/>
  <c r="E131" i="9"/>
  <c r="H130" i="9"/>
  <c r="G130" i="9"/>
  <c r="F130" i="9"/>
  <c r="H129" i="9"/>
  <c r="G129" i="9"/>
  <c r="F129" i="9"/>
  <c r="E129" i="9"/>
  <c r="B129" i="9" s="1"/>
  <c r="H128" i="9"/>
  <c r="G128" i="9"/>
  <c r="E128" i="9" s="1"/>
  <c r="B128" i="9" s="1"/>
  <c r="F128" i="9"/>
  <c r="H127" i="9"/>
  <c r="G127" i="9"/>
  <c r="E127" i="9" s="1"/>
  <c r="B127" i="9" s="1"/>
  <c r="F127" i="9"/>
  <c r="H126" i="9"/>
  <c r="G126" i="9"/>
  <c r="F126" i="9"/>
  <c r="E126" i="9"/>
  <c r="B126" i="9" s="1"/>
  <c r="H125" i="9"/>
  <c r="G125" i="9"/>
  <c r="F125" i="9"/>
  <c r="E125" i="9"/>
  <c r="B125" i="9" s="1"/>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G81" i="9"/>
  <c r="F81" i="9"/>
  <c r="B81" i="9" s="1"/>
  <c r="E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E46" i="9" s="1"/>
  <c r="B46" i="9" s="1"/>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E38" i="9"/>
  <c r="B38" i="9" s="1"/>
  <c r="H37" i="9"/>
  <c r="G37" i="9"/>
  <c r="F37" i="9"/>
  <c r="H36" i="9"/>
  <c r="G36" i="9"/>
  <c r="E36" i="9" s="1"/>
  <c r="B36" i="9" s="1"/>
  <c r="F36" i="9"/>
  <c r="H35" i="9"/>
  <c r="G35" i="9"/>
  <c r="E35" i="9" s="1"/>
  <c r="B35" i="9" s="1"/>
  <c r="F35" i="9"/>
  <c r="H34" i="9"/>
  <c r="G34" i="9"/>
  <c r="F34" i="9"/>
  <c r="E34" i="9"/>
  <c r="B34" i="9" s="1"/>
  <c r="H33" i="9"/>
  <c r="E33" i="9" s="1"/>
  <c r="B33" i="9" s="1"/>
  <c r="G33" i="9"/>
  <c r="F33" i="9"/>
  <c r="H32" i="9"/>
  <c r="G32" i="9"/>
  <c r="E32" i="9" s="1"/>
  <c r="B32" i="9" s="1"/>
  <c r="F32" i="9"/>
  <c r="H31" i="9"/>
  <c r="G31" i="9"/>
  <c r="E31" i="9" s="1"/>
  <c r="B31" i="9" s="1"/>
  <c r="F31" i="9"/>
  <c r="H30" i="9"/>
  <c r="G30" i="9"/>
  <c r="F30" i="9"/>
  <c r="E30" i="9"/>
  <c r="B30" i="9" s="1"/>
  <c r="H29" i="9"/>
  <c r="G29" i="9"/>
  <c r="F29" i="9"/>
  <c r="H28" i="9"/>
  <c r="G28" i="9"/>
  <c r="E28" i="9" s="1"/>
  <c r="B28" i="9" s="1"/>
  <c r="F28" i="9"/>
  <c r="H27" i="9"/>
  <c r="G27" i="9"/>
  <c r="F27" i="9"/>
  <c r="H26" i="9"/>
  <c r="G26" i="9"/>
  <c r="E26" i="9" s="1"/>
  <c r="B26" i="9" s="1"/>
  <c r="F26" i="9"/>
  <c r="H25" i="9"/>
  <c r="E25" i="9" s="1"/>
  <c r="B25" i="9" s="1"/>
  <c r="G25" i="9"/>
  <c r="F25" i="9"/>
  <c r="H24" i="9"/>
  <c r="G24" i="9"/>
  <c r="E24" i="9" s="1"/>
  <c r="B24" i="9" s="1"/>
  <c r="F24" i="9"/>
  <c r="H23" i="9"/>
  <c r="G23" i="9"/>
  <c r="E23" i="9" s="1"/>
  <c r="B23" i="9" s="1"/>
  <c r="F23" i="9"/>
  <c r="H22" i="9"/>
  <c r="G22" i="9"/>
  <c r="F22" i="9"/>
  <c r="H21" i="9"/>
  <c r="E21" i="9" s="1"/>
  <c r="B21" i="9" s="1"/>
  <c r="G21" i="9"/>
  <c r="F21" i="9"/>
  <c r="F20" i="9"/>
  <c r="F4" i="9"/>
  <c r="O3" i="9"/>
  <c r="G274" i="9" s="1"/>
  <c r="E274" i="9" s="1"/>
  <c r="B274" i="9" s="1"/>
  <c r="I3" i="9"/>
  <c r="H3" i="9"/>
  <c r="G3" i="9"/>
  <c r="D101" i="8"/>
  <c r="D95" i="8"/>
  <c r="D90" i="8"/>
  <c r="D85" i="8"/>
  <c r="D80" i="8"/>
  <c r="D75" i="8"/>
  <c r="D70" i="8"/>
  <c r="D65" i="8"/>
  <c r="D60" i="8"/>
  <c r="D55" i="8"/>
  <c r="D50" i="8"/>
  <c r="D44" i="8"/>
  <c r="D36" i="8"/>
  <c r="D26" i="8"/>
  <c r="D24" i="8" s="1"/>
  <c r="C1499" i="1" s="1"/>
  <c r="D18" i="8"/>
  <c r="D8" i="8"/>
  <c r="D6" i="8" s="1"/>
  <c r="E44" i="7"/>
  <c r="D44" i="7"/>
  <c r="E39" i="7"/>
  <c r="E38" i="7" s="1"/>
  <c r="D39" i="7"/>
  <c r="D38" i="7" s="1"/>
  <c r="E30" i="7"/>
  <c r="D30" i="7"/>
  <c r="E23" i="7"/>
  <c r="D23" i="7"/>
  <c r="D22" i="7" s="1"/>
  <c r="E22" i="7"/>
  <c r="E7" i="7"/>
  <c r="D7" i="7"/>
  <c r="E6" i="7"/>
  <c r="E5" i="7" s="1"/>
  <c r="D6" i="7"/>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C1227" i="1" s="1"/>
  <c r="F249" i="5"/>
  <c r="F248" i="5"/>
  <c r="F247" i="5"/>
  <c r="E246" i="5"/>
  <c r="D1223" i="1" s="1"/>
  <c r="D246" i="5"/>
  <c r="F244" i="5"/>
  <c r="F243" i="5"/>
  <c r="E242" i="5"/>
  <c r="D242" i="5"/>
  <c r="F242" i="5" s="1"/>
  <c r="F241" i="5"/>
  <c r="F240" i="5"/>
  <c r="E239" i="5"/>
  <c r="E238" i="5" s="1"/>
  <c r="D239" i="5"/>
  <c r="C1216" i="1" s="1"/>
  <c r="H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F189" i="5"/>
  <c r="F188" i="5"/>
  <c r="F187" i="5"/>
  <c r="F186" i="5"/>
  <c r="F185" i="5"/>
  <c r="F184" i="5"/>
  <c r="F183" i="5"/>
  <c r="F182" i="5"/>
  <c r="F181" i="5"/>
  <c r="E180" i="5"/>
  <c r="D180" i="5"/>
  <c r="D177" i="5" s="1"/>
  <c r="C1154" i="1"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D119" i="5"/>
  <c r="D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D87" i="5"/>
  <c r="F87" i="5" s="1"/>
  <c r="F86" i="5"/>
  <c r="F85" i="5"/>
  <c r="F84" i="5"/>
  <c r="F83" i="5"/>
  <c r="F82" i="5"/>
  <c r="F81" i="5"/>
  <c r="F80" i="5"/>
  <c r="F79" i="5"/>
  <c r="E79" i="5"/>
  <c r="D79" i="5"/>
  <c r="E78" i="5"/>
  <c r="D1056" i="1" s="1"/>
  <c r="D78" i="5"/>
  <c r="F78" i="5" s="1"/>
  <c r="F77" i="5"/>
  <c r="F76" i="5"/>
  <c r="F75" i="5"/>
  <c r="F74" i="5"/>
  <c r="F73" i="5"/>
  <c r="F72" i="5"/>
  <c r="F71" i="5"/>
  <c r="E70" i="5"/>
  <c r="E69" i="5" s="1"/>
  <c r="D1047" i="1" s="1"/>
  <c r="D70" i="5"/>
  <c r="D69" i="5" s="1"/>
  <c r="F67" i="5"/>
  <c r="F66" i="5"/>
  <c r="F65" i="5"/>
  <c r="F64" i="5"/>
  <c r="E63" i="5"/>
  <c r="D63" i="5"/>
  <c r="F62" i="5"/>
  <c r="F61" i="5"/>
  <c r="F60" i="5"/>
  <c r="F59" i="5"/>
  <c r="F58" i="5"/>
  <c r="F57" i="5"/>
  <c r="E56" i="5"/>
  <c r="D56" i="5"/>
  <c r="F56" i="5" s="1"/>
  <c r="F55" i="5"/>
  <c r="F54" i="5"/>
  <c r="F53" i="5"/>
  <c r="E52" i="5"/>
  <c r="D52" i="5"/>
  <c r="F51" i="5"/>
  <c r="F50" i="5"/>
  <c r="F49" i="5"/>
  <c r="F48" i="5"/>
  <c r="F47" i="5"/>
  <c r="F46" i="5"/>
  <c r="E45" i="5"/>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E472" i="4" s="1"/>
  <c r="D478" i="4"/>
  <c r="F478" i="4" s="1"/>
  <c r="F477" i="4"/>
  <c r="F476" i="4"/>
  <c r="F475" i="4"/>
  <c r="F474" i="4"/>
  <c r="E473" i="4"/>
  <c r="D473" i="4"/>
  <c r="F471" i="4"/>
  <c r="F470" i="4"/>
  <c r="E469" i="4"/>
  <c r="D469" i="4"/>
  <c r="F469" i="4" s="1"/>
  <c r="F468" i="4"/>
  <c r="F467" i="4"/>
  <c r="E466" i="4"/>
  <c r="E459" i="4" s="1"/>
  <c r="D453" i="1" s="1"/>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C412" i="1"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06" i="1" s="1"/>
  <c r="D317" i="4"/>
  <c r="F317" i="4" s="1"/>
  <c r="F316" i="4"/>
  <c r="F315" i="4"/>
  <c r="F314" i="4"/>
  <c r="F313" i="4"/>
  <c r="E312" i="4"/>
  <c r="D312" i="4"/>
  <c r="F312" i="4" s="1"/>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D263" i="4" s="1"/>
  <c r="F263" i="4" s="1"/>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D215" i="4" s="1"/>
  <c r="F215" i="4" s="1"/>
  <c r="F214" i="4"/>
  <c r="F213" i="4"/>
  <c r="F212" i="4"/>
  <c r="F211" i="4"/>
  <c r="E210" i="4"/>
  <c r="E196" i="4" s="1"/>
  <c r="D192" i="1"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9" i="4"/>
  <c r="F168" i="4"/>
  <c r="F167" i="4"/>
  <c r="F166" i="4"/>
  <c r="F165" i="4"/>
  <c r="E164" i="4"/>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3" i="4" s="1"/>
  <c r="F132" i="4"/>
  <c r="F131" i="4"/>
  <c r="F130" i="4"/>
  <c r="F129" i="4"/>
  <c r="E128" i="4"/>
  <c r="D124" i="1" s="1"/>
  <c r="D128" i="4"/>
  <c r="F128" i="4" s="1"/>
  <c r="F127" i="4"/>
  <c r="F126" i="4"/>
  <c r="F125" i="4"/>
  <c r="E125" i="4"/>
  <c r="D125" i="4"/>
  <c r="D124" i="4" s="1"/>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7" i="1"/>
  <c r="C1577" i="1"/>
  <c r="G1577" i="1" s="1"/>
  <c r="H1576" i="1"/>
  <c r="G1576" i="1"/>
  <c r="C1576" i="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C1561" i="1"/>
  <c r="G1561" i="1" s="1"/>
  <c r="G1560" i="1"/>
  <c r="C1560" i="1"/>
  <c r="H1560" i="1" s="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C1507" i="1"/>
  <c r="H1507" i="1" s="1"/>
  <c r="C1506" i="1"/>
  <c r="H1505" i="1"/>
  <c r="C1505" i="1"/>
  <c r="G1505" i="1" s="1"/>
  <c r="G1504" i="1"/>
  <c r="C1504" i="1"/>
  <c r="H1504" i="1" s="1"/>
  <c r="C1503" i="1"/>
  <c r="H1503" i="1" s="1"/>
  <c r="C1502" i="1"/>
  <c r="H1500" i="1"/>
  <c r="G1500" i="1"/>
  <c r="C1500" i="1"/>
  <c r="C1498" i="1"/>
  <c r="H1497" i="1"/>
  <c r="C1497" i="1"/>
  <c r="G1497" i="1" s="1"/>
  <c r="H1496" i="1"/>
  <c r="G1496" i="1"/>
  <c r="C1496" i="1"/>
  <c r="G1495" i="1"/>
  <c r="C1495" i="1"/>
  <c r="H1495" i="1" s="1"/>
  <c r="C1494" i="1"/>
  <c r="H1493" i="1"/>
  <c r="C1493" i="1"/>
  <c r="G1493" i="1" s="1"/>
  <c r="G1492" i="1"/>
  <c r="C1492" i="1"/>
  <c r="H1492" i="1" s="1"/>
  <c r="G1491" i="1"/>
  <c r="C1491" i="1"/>
  <c r="H1491" i="1" s="1"/>
  <c r="C1490" i="1"/>
  <c r="C1489" i="1"/>
  <c r="G1489" i="1" s="1"/>
  <c r="H1488" i="1"/>
  <c r="G1488" i="1"/>
  <c r="C1488" i="1"/>
  <c r="G1487" i="1"/>
  <c r="C1487" i="1"/>
  <c r="H1487" i="1" s="1"/>
  <c r="C1486" i="1"/>
  <c r="C1485" i="1"/>
  <c r="G1485" i="1" s="1"/>
  <c r="C1484" i="1"/>
  <c r="H1484" i="1" s="1"/>
  <c r="C1483" i="1"/>
  <c r="H1483" i="1" s="1"/>
  <c r="C1482" i="1"/>
  <c r="C1481" i="1"/>
  <c r="G1481" i="1" s="1"/>
  <c r="G1480" i="1"/>
  <c r="C1480" i="1"/>
  <c r="H1480" i="1" s="1"/>
  <c r="D1479" i="1"/>
  <c r="C1479" i="1"/>
  <c r="G1478" i="1"/>
  <c r="I1478" i="1" s="1"/>
  <c r="D1478" i="1"/>
  <c r="J1478" i="1" s="1"/>
  <c r="C1478" i="1"/>
  <c r="H1478" i="1" s="1"/>
  <c r="D1477" i="1"/>
  <c r="C1477" i="1"/>
  <c r="G1476" i="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D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J1444" i="1"/>
  <c r="D1444" i="1"/>
  <c r="C1444" i="1"/>
  <c r="G1444" i="1" s="1"/>
  <c r="H1443" i="1"/>
  <c r="G1443" i="1"/>
  <c r="I1443" i="1" s="1"/>
  <c r="D1443" i="1"/>
  <c r="C1443" i="1"/>
  <c r="J1443" i="1" s="1"/>
  <c r="D1442" i="1"/>
  <c r="J1442" i="1" s="1"/>
  <c r="C1442" i="1"/>
  <c r="H1441" i="1"/>
  <c r="G1441" i="1"/>
  <c r="D1441" i="1"/>
  <c r="C1441" i="1"/>
  <c r="J1441" i="1" s="1"/>
  <c r="J1440" i="1"/>
  <c r="D1440" i="1"/>
  <c r="C1440" i="1"/>
  <c r="G1440" i="1" s="1"/>
  <c r="H1439" i="1"/>
  <c r="G1439" i="1"/>
  <c r="I1439" i="1" s="1"/>
  <c r="D1439" i="1"/>
  <c r="C1439" i="1"/>
  <c r="J1439" i="1" s="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C1414" i="1"/>
  <c r="H1414" i="1" s="1"/>
  <c r="H1413" i="1"/>
  <c r="G1413" i="1"/>
  <c r="D1413" i="1"/>
  <c r="C1413" i="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H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C1264" i="1"/>
  <c r="H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D1247" i="1"/>
  <c r="C1247" i="1"/>
  <c r="H1247" i="1" s="1"/>
  <c r="H1246" i="1"/>
  <c r="G1246" i="1"/>
  <c r="D1246" i="1"/>
  <c r="C1246" i="1"/>
  <c r="D1245" i="1"/>
  <c r="C1245" i="1"/>
  <c r="H1245" i="1" s="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H1237" i="1" s="1"/>
  <c r="D1236" i="1"/>
  <c r="C1236" i="1"/>
  <c r="D1235" i="1"/>
  <c r="H1234" i="1"/>
  <c r="G1234" i="1"/>
  <c r="D1234" i="1"/>
  <c r="C1234" i="1"/>
  <c r="H1233" i="1"/>
  <c r="G1233" i="1"/>
  <c r="D1233" i="1"/>
  <c r="C1233" i="1"/>
  <c r="D1232" i="1"/>
  <c r="C1232" i="1"/>
  <c r="H1232" i="1" s="1"/>
  <c r="H1231" i="1"/>
  <c r="G1231" i="1"/>
  <c r="D1231" i="1"/>
  <c r="C1231" i="1"/>
  <c r="H1230" i="1"/>
  <c r="G1230" i="1"/>
  <c r="D1230" i="1"/>
  <c r="C1230" i="1"/>
  <c r="D1229" i="1"/>
  <c r="C1229" i="1"/>
  <c r="H1229" i="1" s="1"/>
  <c r="D1228" i="1"/>
  <c r="C1228" i="1"/>
  <c r="D1227" i="1"/>
  <c r="H1226" i="1"/>
  <c r="G1226" i="1"/>
  <c r="D1226" i="1"/>
  <c r="C1226" i="1"/>
  <c r="H1225" i="1"/>
  <c r="G1225" i="1"/>
  <c r="D1225" i="1"/>
  <c r="C1225" i="1"/>
  <c r="G1224" i="1"/>
  <c r="D1224" i="1"/>
  <c r="C1224" i="1"/>
  <c r="H1224" i="1" s="1"/>
  <c r="C1223" i="1"/>
  <c r="H1221" i="1"/>
  <c r="G1221" i="1"/>
  <c r="D1221" i="1"/>
  <c r="C1221" i="1"/>
  <c r="H1220" i="1"/>
  <c r="G1220" i="1"/>
  <c r="D1220" i="1"/>
  <c r="C1220" i="1"/>
  <c r="H1219" i="1"/>
  <c r="G1219" i="1"/>
  <c r="D1219" i="1"/>
  <c r="C1219" i="1"/>
  <c r="D1218" i="1"/>
  <c r="H1218" i="1" s="1"/>
  <c r="C1218" i="1"/>
  <c r="D1217" i="1"/>
  <c r="C1217" i="1"/>
  <c r="G1217" i="1" s="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C1166" i="1"/>
  <c r="G1166" i="1" s="1"/>
  <c r="D1165" i="1"/>
  <c r="C1165" i="1"/>
  <c r="H1165" i="1" s="1"/>
  <c r="H1164" i="1"/>
  <c r="G1164" i="1"/>
  <c r="D1164" i="1"/>
  <c r="C1164" i="1"/>
  <c r="D1163" i="1"/>
  <c r="C1163" i="1"/>
  <c r="G1163" i="1" s="1"/>
  <c r="H1162" i="1"/>
  <c r="G1162" i="1"/>
  <c r="D1162" i="1"/>
  <c r="C1162" i="1"/>
  <c r="H1161" i="1"/>
  <c r="G1161" i="1"/>
  <c r="D1161" i="1"/>
  <c r="C1161" i="1"/>
  <c r="D1160" i="1"/>
  <c r="C1160" i="1"/>
  <c r="G1160" i="1" s="1"/>
  <c r="H1159" i="1"/>
  <c r="G1159" i="1"/>
  <c r="D1159" i="1"/>
  <c r="C1159" i="1"/>
  <c r="H1158" i="1"/>
  <c r="G1158" i="1"/>
  <c r="D1158" i="1"/>
  <c r="C1158" i="1"/>
  <c r="G1157" i="1"/>
  <c r="D1157" i="1"/>
  <c r="C1157" i="1"/>
  <c r="H1157" i="1" s="1"/>
  <c r="D1156" i="1"/>
  <c r="C1156" i="1"/>
  <c r="G1156" i="1" s="1"/>
  <c r="H1155" i="1"/>
  <c r="D1155" i="1"/>
  <c r="C1155" i="1"/>
  <c r="D1154" i="1"/>
  <c r="D1151" i="1"/>
  <c r="C1151" i="1"/>
  <c r="G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D1137" i="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D1064" i="1"/>
  <c r="C1064" i="1"/>
  <c r="H1064" i="1" s="1"/>
  <c r="H1063" i="1"/>
  <c r="G1063" i="1"/>
  <c r="D1063" i="1"/>
  <c r="C1063" i="1"/>
  <c r="H1062" i="1"/>
  <c r="G1062" i="1"/>
  <c r="D1062" i="1"/>
  <c r="C1062" i="1"/>
  <c r="D1061" i="1"/>
  <c r="C1061" i="1"/>
  <c r="H1061" i="1" s="1"/>
  <c r="H1060" i="1"/>
  <c r="G1060" i="1"/>
  <c r="D1060" i="1"/>
  <c r="C1060" i="1"/>
  <c r="H1059" i="1"/>
  <c r="G1059" i="1"/>
  <c r="D1059" i="1"/>
  <c r="C1059" i="1"/>
  <c r="H1058" i="1"/>
  <c r="G1058" i="1"/>
  <c r="D1058" i="1"/>
  <c r="C1058" i="1"/>
  <c r="H1057" i="1"/>
  <c r="G1057" i="1"/>
  <c r="D1057" i="1"/>
  <c r="C1057" i="1"/>
  <c r="C1056" i="1"/>
  <c r="H1055" i="1"/>
  <c r="G1055" i="1"/>
  <c r="D1055" i="1"/>
  <c r="C1055" i="1"/>
  <c r="D1054" i="1"/>
  <c r="C1054" i="1"/>
  <c r="H1054" i="1" s="1"/>
  <c r="H1053" i="1"/>
  <c r="G1053" i="1"/>
  <c r="D1053" i="1"/>
  <c r="C1053" i="1"/>
  <c r="H1052" i="1"/>
  <c r="D1052" i="1"/>
  <c r="C1052" i="1"/>
  <c r="G1052" i="1" s="1"/>
  <c r="H1051" i="1"/>
  <c r="G1051" i="1"/>
  <c r="D1051" i="1"/>
  <c r="C1051" i="1"/>
  <c r="D1050" i="1"/>
  <c r="C1050" i="1"/>
  <c r="G1050" i="1" s="1"/>
  <c r="H1049" i="1"/>
  <c r="G1049" i="1"/>
  <c r="D1049" i="1"/>
  <c r="C1049" i="1"/>
  <c r="D1048" i="1"/>
  <c r="C1048" i="1"/>
  <c r="H1045" i="1"/>
  <c r="G1045" i="1"/>
  <c r="D1045" i="1"/>
  <c r="C1045" i="1"/>
  <c r="H1044" i="1"/>
  <c r="G1044" i="1"/>
  <c r="D1044" i="1"/>
  <c r="C1044" i="1"/>
  <c r="H1043" i="1"/>
  <c r="G1043" i="1"/>
  <c r="D1043" i="1"/>
  <c r="C1043" i="1"/>
  <c r="D1042" i="1"/>
  <c r="C1042" i="1"/>
  <c r="G1042" i="1" s="1"/>
  <c r="D1041" i="1"/>
  <c r="C1041" i="1"/>
  <c r="H1041" i="1" s="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H1033" i="1" s="1"/>
  <c r="D1032" i="1"/>
  <c r="C1032" i="1"/>
  <c r="G1032" i="1" s="1"/>
  <c r="H1031" i="1"/>
  <c r="G1031" i="1"/>
  <c r="D1031" i="1"/>
  <c r="C1031"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8" i="1" s="1"/>
  <c r="H1017" i="1"/>
  <c r="G1017" i="1"/>
  <c r="D1017" i="1"/>
  <c r="C1017" i="1"/>
  <c r="H1016" i="1"/>
  <c r="G1016" i="1"/>
  <c r="D1016" i="1"/>
  <c r="C1016" i="1"/>
  <c r="H1015" i="1"/>
  <c r="G1015" i="1"/>
  <c r="D1015" i="1"/>
  <c r="C1015" i="1"/>
  <c r="D1014" i="1"/>
  <c r="C1014" i="1"/>
  <c r="H1014" i="1" s="1"/>
  <c r="D1013" i="1"/>
  <c r="C1013" i="1"/>
  <c r="H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D1004" i="1"/>
  <c r="C1004" i="1"/>
  <c r="H1004" i="1" s="1"/>
  <c r="D1003" i="1"/>
  <c r="C1003" i="1"/>
  <c r="H1003" i="1" s="1"/>
  <c r="D1002" i="1"/>
  <c r="C1002" i="1"/>
  <c r="H1002" i="1" s="1"/>
  <c r="H1001" i="1"/>
  <c r="G1001" i="1"/>
  <c r="D1001" i="1"/>
  <c r="C1001" i="1"/>
  <c r="H1000" i="1"/>
  <c r="G1000" i="1"/>
  <c r="D1000" i="1"/>
  <c r="C1000" i="1"/>
  <c r="D999" i="1"/>
  <c r="C999" i="1"/>
  <c r="H999" i="1" s="1"/>
  <c r="D998" i="1"/>
  <c r="C998" i="1"/>
  <c r="G998" i="1" s="1"/>
  <c r="D997" i="1"/>
  <c r="C997" i="1"/>
  <c r="D996" i="1"/>
  <c r="C996" i="1"/>
  <c r="H996" i="1" s="1"/>
  <c r="H995" i="1"/>
  <c r="G995" i="1"/>
  <c r="D995" i="1"/>
  <c r="C995" i="1"/>
  <c r="H994" i="1"/>
  <c r="G994" i="1"/>
  <c r="D994" i="1"/>
  <c r="C994" i="1"/>
  <c r="D993" i="1"/>
  <c r="C993" i="1"/>
  <c r="H993" i="1" s="1"/>
  <c r="H992" i="1"/>
  <c r="G992" i="1"/>
  <c r="D992" i="1"/>
  <c r="C992" i="1"/>
  <c r="D991" i="1"/>
  <c r="C991" i="1"/>
  <c r="D989" i="1"/>
  <c r="C989" i="1"/>
  <c r="H989" i="1" s="1"/>
  <c r="D988" i="1"/>
  <c r="C988" i="1"/>
  <c r="H987" i="1"/>
  <c r="G987" i="1"/>
  <c r="D987" i="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C719" i="1"/>
  <c r="G719" i="1" s="1"/>
  <c r="D718" i="1"/>
  <c r="C718" i="1"/>
  <c r="G718" i="1" s="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C711" i="1"/>
  <c r="G711" i="1" s="1"/>
  <c r="D710" i="1"/>
  <c r="C710" i="1"/>
  <c r="G710" i="1" s="1"/>
  <c r="D709" i="1"/>
  <c r="C709" i="1"/>
  <c r="G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D668" i="1"/>
  <c r="C668" i="1"/>
  <c r="G668" i="1" s="1"/>
  <c r="H667" i="1"/>
  <c r="G667" i="1"/>
  <c r="D667" i="1"/>
  <c r="C667" i="1"/>
  <c r="H666" i="1"/>
  <c r="G666" i="1"/>
  <c r="D666" i="1"/>
  <c r="C666" i="1"/>
  <c r="H665" i="1"/>
  <c r="G665" i="1"/>
  <c r="D665" i="1"/>
  <c r="C665" i="1"/>
  <c r="H664" i="1"/>
  <c r="G664" i="1"/>
  <c r="D664" i="1"/>
  <c r="C664" i="1"/>
  <c r="H663" i="1"/>
  <c r="G663" i="1"/>
  <c r="D663" i="1"/>
  <c r="C663" i="1"/>
  <c r="D662" i="1"/>
  <c r="C662" i="1"/>
  <c r="G662" i="1" s="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C644" i="1"/>
  <c r="H644" i="1" s="1"/>
  <c r="D643" i="1"/>
  <c r="C643" i="1"/>
  <c r="D642" i="1"/>
  <c r="C642" i="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G413" i="1" s="1"/>
  <c r="C413" i="1"/>
  <c r="H413" i="1" s="1"/>
  <c r="D411" i="1"/>
  <c r="C411" i="1"/>
  <c r="H406" i="1"/>
  <c r="G406" i="1"/>
  <c r="D406" i="1"/>
  <c r="C406"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D370" i="1"/>
  <c r="G370" i="1" s="1"/>
  <c r="C370" i="1"/>
  <c r="H369" i="1"/>
  <c r="G369" i="1"/>
  <c r="D369" i="1"/>
  <c r="C369" i="1"/>
  <c r="H368" i="1"/>
  <c r="G368" i="1"/>
  <c r="D368" i="1"/>
  <c r="C368" i="1"/>
  <c r="H367" i="1"/>
  <c r="G367" i="1"/>
  <c r="D367" i="1"/>
  <c r="C367" i="1"/>
  <c r="H366" i="1"/>
  <c r="G366" i="1"/>
  <c r="D366" i="1"/>
  <c r="C366" i="1"/>
  <c r="D365" i="1"/>
  <c r="C365"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D290" i="1"/>
  <c r="C290" i="1"/>
  <c r="H290" i="1" s="1"/>
  <c r="H289" i="1"/>
  <c r="D289" i="1"/>
  <c r="C289" i="1"/>
  <c r="G289" i="1" s="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D256" i="1"/>
  <c r="G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D210" i="1"/>
  <c r="G210" i="1" s="1"/>
  <c r="C210" i="1"/>
  <c r="H209" i="1"/>
  <c r="D209" i="1"/>
  <c r="C209" i="1"/>
  <c r="G209" i="1" s="1"/>
  <c r="D208" i="1"/>
  <c r="C208" i="1"/>
  <c r="H208" i="1" s="1"/>
  <c r="H207" i="1"/>
  <c r="D207" i="1"/>
  <c r="C207" i="1"/>
  <c r="G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G191" i="1" s="1"/>
  <c r="H190" i="1"/>
  <c r="G190" i="1"/>
  <c r="D190" i="1"/>
  <c r="C190" i="1"/>
  <c r="D189" i="1"/>
  <c r="C189" i="1"/>
  <c r="H189" i="1" s="1"/>
  <c r="H188" i="1"/>
  <c r="G188" i="1"/>
  <c r="D188" i="1"/>
  <c r="C188" i="1"/>
  <c r="D187" i="1"/>
  <c r="C187" i="1"/>
  <c r="G187" i="1" s="1"/>
  <c r="H186" i="1"/>
  <c r="G186" i="1"/>
  <c r="D186" i="1"/>
  <c r="C186" i="1"/>
  <c r="D185" i="1"/>
  <c r="C185" i="1"/>
  <c r="D184" i="1"/>
  <c r="C184" i="1"/>
  <c r="H183" i="1"/>
  <c r="G183" i="1"/>
  <c r="D183" i="1"/>
  <c r="C183" i="1"/>
  <c r="D182" i="1"/>
  <c r="C182" i="1"/>
  <c r="D181" i="1"/>
  <c r="C181" i="1"/>
  <c r="H181" i="1" s="1"/>
  <c r="D180" i="1"/>
  <c r="C180" i="1"/>
  <c r="H179" i="1"/>
  <c r="G179" i="1"/>
  <c r="D179" i="1"/>
  <c r="C179" i="1"/>
  <c r="D178" i="1"/>
  <c r="C178" i="1"/>
  <c r="H178" i="1" s="1"/>
  <c r="D177" i="1"/>
  <c r="C177" i="1"/>
  <c r="H177" i="1" s="1"/>
  <c r="H176" i="1"/>
  <c r="G176" i="1"/>
  <c r="D176" i="1"/>
  <c r="C176" i="1"/>
  <c r="G175" i="1"/>
  <c r="D175" i="1"/>
  <c r="C175" i="1"/>
  <c r="H175" i="1" s="1"/>
  <c r="D174" i="1"/>
  <c r="C174" i="1"/>
  <c r="H174" i="1" s="1"/>
  <c r="D172" i="1"/>
  <c r="C172" i="1"/>
  <c r="H172" i="1" s="1"/>
  <c r="H171" i="1"/>
  <c r="G171" i="1"/>
  <c r="D171" i="1"/>
  <c r="C171" i="1"/>
  <c r="H170" i="1"/>
  <c r="G170" i="1"/>
  <c r="D170" i="1"/>
  <c r="C170" i="1"/>
  <c r="D169" i="1"/>
  <c r="C169" i="1"/>
  <c r="H168" i="1"/>
  <c r="G168" i="1"/>
  <c r="D168" i="1"/>
  <c r="C168" i="1"/>
  <c r="D167" i="1"/>
  <c r="C167" i="1"/>
  <c r="H167" i="1" s="1"/>
  <c r="D166" i="1"/>
  <c r="C166" i="1"/>
  <c r="G166" i="1" s="1"/>
  <c r="D165" i="1"/>
  <c r="C165" i="1"/>
  <c r="H164" i="1"/>
  <c r="D164" i="1"/>
  <c r="C164" i="1"/>
  <c r="G164" i="1" s="1"/>
  <c r="H163" i="1"/>
  <c r="D163" i="1"/>
  <c r="C163" i="1"/>
  <c r="H162" i="1"/>
  <c r="D162" i="1"/>
  <c r="C162" i="1"/>
  <c r="G162" i="1" s="1"/>
  <c r="D161" i="1"/>
  <c r="C161" i="1"/>
  <c r="C160" i="1"/>
  <c r="D158" i="1"/>
  <c r="H158" i="1" s="1"/>
  <c r="C158" i="1"/>
  <c r="D157" i="1"/>
  <c r="C157" i="1"/>
  <c r="H157" i="1" s="1"/>
  <c r="H156" i="1"/>
  <c r="G156" i="1"/>
  <c r="D156" i="1"/>
  <c r="C156" i="1"/>
  <c r="C155" i="1"/>
  <c r="D154" i="1"/>
  <c r="C154" i="1"/>
  <c r="H154" i="1" s="1"/>
  <c r="D153" i="1"/>
  <c r="C153" i="1"/>
  <c r="H153" i="1" s="1"/>
  <c r="D152" i="1"/>
  <c r="C152" i="1"/>
  <c r="H152" i="1" s="1"/>
  <c r="H151" i="1"/>
  <c r="G151" i="1"/>
  <c r="D151" i="1"/>
  <c r="C151" i="1"/>
  <c r="D150" i="1"/>
  <c r="C150" i="1"/>
  <c r="G150" i="1" s="1"/>
  <c r="D149" i="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D132" i="1"/>
  <c r="C132" i="1"/>
  <c r="G132" i="1" s="1"/>
  <c r="D131" i="1"/>
  <c r="C131" i="1"/>
  <c r="H131" i="1" s="1"/>
  <c r="D130" i="1"/>
  <c r="C130" i="1"/>
  <c r="D129" i="1"/>
  <c r="C129" i="1"/>
  <c r="H128" i="1"/>
  <c r="G128" i="1"/>
  <c r="D128" i="1"/>
  <c r="C128" i="1"/>
  <c r="H127" i="1"/>
  <c r="G127" i="1"/>
  <c r="D127" i="1"/>
  <c r="C127" i="1"/>
  <c r="H126" i="1"/>
  <c r="G126" i="1"/>
  <c r="D126" i="1"/>
  <c r="C126" i="1"/>
  <c r="H125" i="1"/>
  <c r="D125" i="1"/>
  <c r="C125" i="1"/>
  <c r="G125" i="1" s="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C81" i="1"/>
  <c r="H81" i="1" s="1"/>
  <c r="H80" i="1"/>
  <c r="G80" i="1"/>
  <c r="D80" i="1"/>
  <c r="C80" i="1"/>
  <c r="D79" i="1"/>
  <c r="C79" i="1"/>
  <c r="H79" i="1" s="1"/>
  <c r="D78"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D65" i="1"/>
  <c r="C65" i="1"/>
  <c r="G65" i="1" s="1"/>
  <c r="D64" i="1"/>
  <c r="C64" i="1"/>
  <c r="H63" i="1"/>
  <c r="G63" i="1"/>
  <c r="D63" i="1"/>
  <c r="C63" i="1"/>
  <c r="H62" i="1"/>
  <c r="G62" i="1"/>
  <c r="D62" i="1"/>
  <c r="C62" i="1"/>
  <c r="H61" i="1"/>
  <c r="G61" i="1"/>
  <c r="D61" i="1"/>
  <c r="C61" i="1"/>
  <c r="H60" i="1"/>
  <c r="G60" i="1"/>
  <c r="D60" i="1"/>
  <c r="C60" i="1"/>
  <c r="D59" i="1"/>
  <c r="C59" i="1"/>
  <c r="H59" i="1" s="1"/>
  <c r="D58" i="1"/>
  <c r="C58" i="1"/>
  <c r="H58" i="1" s="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49" i="8" l="1"/>
  <c r="C1524" i="1" s="1"/>
  <c r="H1561" i="1"/>
  <c r="H1524" i="1"/>
  <c r="G1524" i="1"/>
  <c r="D43" i="8"/>
  <c r="G1507" i="1"/>
  <c r="G1484" i="1"/>
  <c r="H1509" i="1"/>
  <c r="G1503" i="1"/>
  <c r="H1499" i="1"/>
  <c r="G1499" i="1"/>
  <c r="C1501" i="1"/>
  <c r="H1489" i="1"/>
  <c r="G1483" i="1"/>
  <c r="H1485" i="1"/>
  <c r="H1481" i="1"/>
  <c r="G1244" i="1"/>
  <c r="G1264" i="1"/>
  <c r="G1263" i="1"/>
  <c r="G1245" i="1"/>
  <c r="H1236" i="1"/>
  <c r="G1229" i="1"/>
  <c r="H1217" i="1"/>
  <c r="G1216" i="1"/>
  <c r="G1165" i="1"/>
  <c r="H1163" i="1"/>
  <c r="G1148" i="1"/>
  <c r="G1054" i="1"/>
  <c r="H1050" i="1"/>
  <c r="G1041" i="1"/>
  <c r="H1042" i="1"/>
  <c r="H1032" i="1"/>
  <c r="H1030" i="1"/>
  <c r="G1014" i="1"/>
  <c r="G1013" i="1"/>
  <c r="G1006" i="1"/>
  <c r="G1002" i="1"/>
  <c r="G986" i="1"/>
  <c r="C1453" i="1"/>
  <c r="H30" i="3"/>
  <c r="D5" i="7"/>
  <c r="D1408" i="1"/>
  <c r="I27" i="3"/>
  <c r="D1412" i="1"/>
  <c r="H1412" i="1"/>
  <c r="E141" i="6"/>
  <c r="F118" i="6"/>
  <c r="G1412" i="1"/>
  <c r="G1414" i="1"/>
  <c r="D114" i="6"/>
  <c r="G59" i="1"/>
  <c r="G58" i="1"/>
  <c r="H65" i="1"/>
  <c r="F68" i="4"/>
  <c r="G64" i="1"/>
  <c r="G108" i="1"/>
  <c r="H150" i="1"/>
  <c r="G152" i="1"/>
  <c r="G153" i="1"/>
  <c r="G157" i="1"/>
  <c r="D152" i="4"/>
  <c r="C148" i="1" s="1"/>
  <c r="G148" i="1" s="1"/>
  <c r="H161" i="1"/>
  <c r="G174" i="1"/>
  <c r="G177" i="1"/>
  <c r="H185" i="1"/>
  <c r="H187" i="1"/>
  <c r="H191" i="1"/>
  <c r="G208" i="1"/>
  <c r="E644" i="4"/>
  <c r="D638" i="1" s="1"/>
  <c r="G288" i="1"/>
  <c r="H718" i="1"/>
  <c r="H709" i="1"/>
  <c r="H662" i="1"/>
  <c r="E22" i="9"/>
  <c r="B22" i="9" s="1"/>
  <c r="G1228" i="1"/>
  <c r="D245" i="5"/>
  <c r="C1222" i="1" s="1"/>
  <c r="H1227" i="1"/>
  <c r="G1223" i="1"/>
  <c r="H1223" i="1"/>
  <c r="E283" i="9"/>
  <c r="B283" i="9" s="1"/>
  <c r="E284" i="9"/>
  <c r="B284" i="9" s="1"/>
  <c r="E225" i="9"/>
  <c r="B225" i="9" s="1"/>
  <c r="F221" i="9"/>
  <c r="B221" i="9" s="1"/>
  <c r="H710" i="1"/>
  <c r="F217" i="9"/>
  <c r="B217" i="9" s="1"/>
  <c r="H668" i="1"/>
  <c r="G644" i="1"/>
  <c r="H643" i="1"/>
  <c r="G643" i="1"/>
  <c r="F652" i="4"/>
  <c r="H642" i="1"/>
  <c r="H645" i="1"/>
  <c r="G645" i="1"/>
  <c r="G642" i="1"/>
  <c r="G641" i="1"/>
  <c r="H405" i="1"/>
  <c r="G405" i="1"/>
  <c r="D412" i="1"/>
  <c r="H412" i="1" s="1"/>
  <c r="H379" i="1"/>
  <c r="H378" i="1"/>
  <c r="G378" i="1"/>
  <c r="G379" i="1"/>
  <c r="F369" i="4"/>
  <c r="H364" i="1"/>
  <c r="H365" i="1"/>
  <c r="G364" i="1"/>
  <c r="G365" i="1"/>
  <c r="G290" i="1"/>
  <c r="H411" i="1"/>
  <c r="E643" i="4"/>
  <c r="D637" i="1" s="1"/>
  <c r="E273" i="9"/>
  <c r="B273" i="9" s="1"/>
  <c r="G411" i="1"/>
  <c r="G412" i="1"/>
  <c r="E56" i="9"/>
  <c r="B56" i="9" s="1"/>
  <c r="F224" i="9"/>
  <c r="C206" i="1"/>
  <c r="D196" i="4"/>
  <c r="F188" i="4"/>
  <c r="G189" i="1"/>
  <c r="E45" i="9"/>
  <c r="B45" i="9" s="1"/>
  <c r="H184" i="1"/>
  <c r="G184" i="1"/>
  <c r="G185" i="1"/>
  <c r="H182" i="1"/>
  <c r="G182" i="1"/>
  <c r="F220" i="9"/>
  <c r="E44" i="9"/>
  <c r="B44" i="9" s="1"/>
  <c r="G181" i="1"/>
  <c r="H180" i="1"/>
  <c r="G180" i="1"/>
  <c r="F219" i="9"/>
  <c r="B219" i="9" s="1"/>
  <c r="E42" i="9"/>
  <c r="B42" i="9" s="1"/>
  <c r="G178" i="1"/>
  <c r="E41" i="9"/>
  <c r="B41" i="9" s="1"/>
  <c r="H173" i="1"/>
  <c r="F177" i="4"/>
  <c r="G173" i="1"/>
  <c r="G172" i="1"/>
  <c r="H169" i="1"/>
  <c r="H165" i="1"/>
  <c r="G169" i="1"/>
  <c r="E163" i="4"/>
  <c r="D159" i="1" s="1"/>
  <c r="G167" i="1"/>
  <c r="D163" i="4"/>
  <c r="F169" i="4"/>
  <c r="G165" i="1"/>
  <c r="H166" i="1"/>
  <c r="G163" i="1"/>
  <c r="D160" i="1"/>
  <c r="H160" i="1" s="1"/>
  <c r="E40" i="9"/>
  <c r="B40" i="9" s="1"/>
  <c r="F164" i="4"/>
  <c r="G160" i="1"/>
  <c r="G161" i="1"/>
  <c r="G158" i="1"/>
  <c r="H155" i="1"/>
  <c r="G155" i="1"/>
  <c r="E152" i="4"/>
  <c r="D148" i="1" s="1"/>
  <c r="G154" i="1"/>
  <c r="E39" i="9"/>
  <c r="B39" i="9" s="1"/>
  <c r="H149" i="1"/>
  <c r="G149" i="1"/>
  <c r="F153" i="4"/>
  <c r="G130" i="1"/>
  <c r="H129" i="1"/>
  <c r="H130" i="1"/>
  <c r="G129" i="1"/>
  <c r="G131" i="1"/>
  <c r="H124" i="1"/>
  <c r="G124" i="1"/>
  <c r="E124" i="4"/>
  <c r="D120" i="1" s="1"/>
  <c r="E37" i="9"/>
  <c r="B37" i="9" s="1"/>
  <c r="G113" i="1"/>
  <c r="F216" i="9"/>
  <c r="B216" i="9" s="1"/>
  <c r="G79" i="1"/>
  <c r="G81" i="1"/>
  <c r="G70" i="1"/>
  <c r="G71" i="1"/>
  <c r="H64" i="1"/>
  <c r="E29" i="9"/>
  <c r="B29" i="9" s="1"/>
  <c r="E27" i="9"/>
  <c r="B27" i="9" s="1"/>
  <c r="E50" i="4"/>
  <c r="D46" i="1" s="1"/>
  <c r="G1278" i="1"/>
  <c r="G1274" i="1"/>
  <c r="G1247" i="1"/>
  <c r="G1237" i="1"/>
  <c r="G1236" i="1"/>
  <c r="D258" i="5"/>
  <c r="G1232" i="1"/>
  <c r="E280" i="9"/>
  <c r="B280" i="9" s="1"/>
  <c r="G1227" i="1"/>
  <c r="F250" i="5"/>
  <c r="H1228" i="1"/>
  <c r="E245" i="5"/>
  <c r="D1222" i="1" s="1"/>
  <c r="E279" i="9"/>
  <c r="B279" i="9" s="1"/>
  <c r="G1218" i="1"/>
  <c r="F239" i="5"/>
  <c r="D238" i="5"/>
  <c r="F238" i="5" s="1"/>
  <c r="H1160" i="1"/>
  <c r="H1156" i="1"/>
  <c r="H1154" i="1"/>
  <c r="G1155" i="1"/>
  <c r="G1154" i="1"/>
  <c r="F170" i="5"/>
  <c r="H1151" i="1"/>
  <c r="H1137" i="1"/>
  <c r="G1056" i="1"/>
  <c r="G1064" i="1"/>
  <c r="H1056" i="1"/>
  <c r="G1061" i="1"/>
  <c r="H1048" i="1"/>
  <c r="G1048" i="1"/>
  <c r="F69" i="5"/>
  <c r="C1047" i="1"/>
  <c r="F70" i="5"/>
  <c r="F63" i="5"/>
  <c r="G1033" i="1"/>
  <c r="F52" i="5"/>
  <c r="G1030" i="1"/>
  <c r="G1018" i="1"/>
  <c r="F35" i="5"/>
  <c r="G1004" i="1"/>
  <c r="G1003" i="1"/>
  <c r="E12" i="5"/>
  <c r="D990" i="1" s="1"/>
  <c r="G999" i="1"/>
  <c r="G997" i="1"/>
  <c r="F19" i="5"/>
  <c r="H997" i="1"/>
  <c r="H998" i="1"/>
  <c r="H991" i="1"/>
  <c r="G996" i="1"/>
  <c r="G993" i="1"/>
  <c r="G991" i="1"/>
  <c r="F13" i="5"/>
  <c r="D12" i="5"/>
  <c r="D7" i="5" s="1"/>
  <c r="E7" i="5"/>
  <c r="I20" i="3" s="1"/>
  <c r="G989" i="1"/>
  <c r="F8" i="5"/>
  <c r="H988" i="1"/>
  <c r="G988" i="1"/>
  <c r="G1442" i="1"/>
  <c r="I1446" i="1"/>
  <c r="I1450" i="1"/>
  <c r="I1456" i="1"/>
  <c r="I1460" i="1"/>
  <c r="I1463" i="1"/>
  <c r="I1467" i="1"/>
  <c r="I1471" i="1"/>
  <c r="J1477" i="1"/>
  <c r="H1477" i="1"/>
  <c r="G1477" i="1"/>
  <c r="I1477" i="1" s="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D346" i="1"/>
  <c r="J1447" i="1"/>
  <c r="H1447" i="1"/>
  <c r="G1447" i="1"/>
  <c r="I1447" i="1" s="1"/>
  <c r="J1451" i="1"/>
  <c r="H1451" i="1"/>
  <c r="G1451" i="1"/>
  <c r="H1454" i="1"/>
  <c r="G1454" i="1"/>
  <c r="J1457" i="1"/>
  <c r="H1457" i="1"/>
  <c r="G1457" i="1"/>
  <c r="I1457" i="1" s="1"/>
  <c r="H1461" i="1"/>
  <c r="G1461" i="1"/>
  <c r="J1464" i="1"/>
  <c r="H1464" i="1"/>
  <c r="G1464" i="1"/>
  <c r="J1468" i="1"/>
  <c r="H1468" i="1"/>
  <c r="G1468" i="1"/>
  <c r="I1468" i="1" s="1"/>
  <c r="J1472" i="1"/>
  <c r="H1472" i="1"/>
  <c r="G1472" i="1"/>
  <c r="I1441" i="1"/>
  <c r="J1479" i="1"/>
  <c r="H1479" i="1"/>
  <c r="G1479" i="1"/>
  <c r="G1482" i="1"/>
  <c r="H1482" i="1"/>
  <c r="G1486" i="1"/>
  <c r="H1486" i="1"/>
  <c r="G1490" i="1"/>
  <c r="H1490" i="1"/>
  <c r="G1494" i="1"/>
  <c r="H1494" i="1"/>
  <c r="G1498" i="1"/>
  <c r="H1498" i="1"/>
  <c r="G1502" i="1"/>
  <c r="H1502" i="1"/>
  <c r="G1506" i="1"/>
  <c r="H1506" i="1"/>
  <c r="G1510" i="1"/>
  <c r="H1510" i="1"/>
  <c r="G1514" i="1"/>
  <c r="H1514" i="1"/>
  <c r="I1444" i="1"/>
  <c r="J1449" i="1"/>
  <c r="H1449" i="1"/>
  <c r="G1449" i="1"/>
  <c r="H1453" i="1"/>
  <c r="G1453" i="1"/>
  <c r="J1455" i="1"/>
  <c r="H1455" i="1"/>
  <c r="G1455" i="1"/>
  <c r="I1455" i="1" s="1"/>
  <c r="J1459" i="1"/>
  <c r="H1459" i="1"/>
  <c r="G1459" i="1"/>
  <c r="J1462" i="1"/>
  <c r="H1462" i="1"/>
  <c r="G1462" i="1"/>
  <c r="I1462" i="1" s="1"/>
  <c r="J1466" i="1"/>
  <c r="H1466" i="1"/>
  <c r="G1466" i="1"/>
  <c r="J1474" i="1"/>
  <c r="H1474" i="1"/>
  <c r="G1474" i="1"/>
  <c r="I1474" i="1" s="1"/>
  <c r="I1476" i="1"/>
  <c r="H1440" i="1"/>
  <c r="I1440" i="1" s="1"/>
  <c r="H1442" i="1"/>
  <c r="H1444" i="1"/>
  <c r="F134" i="4"/>
  <c r="F216" i="4"/>
  <c r="F273" i="4"/>
  <c r="D363" i="4"/>
  <c r="F364" i="4"/>
  <c r="D643" i="4"/>
  <c r="F416" i="4"/>
  <c r="D421" i="4"/>
  <c r="F466" i="4"/>
  <c r="D459" i="4"/>
  <c r="D484" i="4"/>
  <c r="F485" i="4"/>
  <c r="E528" i="4"/>
  <c r="D472" i="4"/>
  <c r="F473" i="4"/>
  <c r="F516" i="4"/>
  <c r="D515" i="4"/>
  <c r="D50" i="4"/>
  <c r="D82" i="4"/>
  <c r="D106" i="4"/>
  <c r="D224" i="4"/>
  <c r="D252" i="4"/>
  <c r="D311" i="4"/>
  <c r="D644" i="4"/>
  <c r="F417" i="4"/>
  <c r="E421" i="4"/>
  <c r="F118" i="5"/>
  <c r="G289" i="9"/>
  <c r="E289" i="9" s="1"/>
  <c r="B289" i="9" s="1"/>
  <c r="F177" i="5"/>
  <c r="D299" i="4"/>
  <c r="E363" i="4"/>
  <c r="D358" i="1" s="1"/>
  <c r="E484" i="4"/>
  <c r="D478" i="1" s="1"/>
  <c r="D42" i="8"/>
  <c r="G294" i="9" s="1"/>
  <c r="E294" i="9" s="1"/>
  <c r="D529" i="4"/>
  <c r="D593" i="4"/>
  <c r="E142" i="9"/>
  <c r="B142" i="9" s="1"/>
  <c r="F119" i="5"/>
  <c r="E146" i="5"/>
  <c r="D1124" i="1" s="1"/>
  <c r="E287" i="9"/>
  <c r="B287" i="9" s="1"/>
  <c r="F180" i="5"/>
  <c r="F190" i="5"/>
  <c r="D206" i="5"/>
  <c r="F246" i="5"/>
  <c r="F5" i="6"/>
  <c r="D35" i="6"/>
  <c r="E286" i="9"/>
  <c r="B286" i="9" s="1"/>
  <c r="D567" i="4"/>
  <c r="E291" i="9"/>
  <c r="B291" i="9" s="1"/>
  <c r="E87" i="5"/>
  <c r="F88" i="5"/>
  <c r="D146" i="5"/>
  <c r="D68" i="5" s="1"/>
  <c r="E176" i="5"/>
  <c r="E130" i="9"/>
  <c r="B130" i="9" s="1"/>
  <c r="E146" i="9"/>
  <c r="B146" i="9" s="1"/>
  <c r="E150" i="9"/>
  <c r="B150" i="9" s="1"/>
  <c r="E154" i="9"/>
  <c r="B154" i="9" s="1"/>
  <c r="E158" i="9"/>
  <c r="B158" i="9" s="1"/>
  <c r="M212" i="9"/>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E165" i="9" s="1"/>
  <c r="B165" i="9" s="1"/>
  <c r="H164"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G163" i="9"/>
  <c r="E163" i="9" s="1"/>
  <c r="B163" i="9" s="1"/>
  <c r="G162" i="9"/>
  <c r="E162" i="9" s="1"/>
  <c r="B162" i="9" s="1"/>
  <c r="G161" i="9"/>
  <c r="E161" i="9" s="1"/>
  <c r="B161" i="9" s="1"/>
  <c r="G160" i="9"/>
  <c r="E160" i="9" s="1"/>
  <c r="B160" i="9" s="1"/>
  <c r="G278" i="9"/>
  <c r="E278" i="9" s="1"/>
  <c r="B278"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I10" i="9"/>
  <c r="B131" i="9"/>
  <c r="E134" i="9"/>
  <c r="B134" i="9" s="1"/>
  <c r="E138" i="9"/>
  <c r="B138" i="9" s="1"/>
  <c r="B220" i="9"/>
  <c r="B228" i="9"/>
  <c r="B236" i="9"/>
  <c r="B244" i="9"/>
  <c r="B252" i="9"/>
  <c r="F218" i="9"/>
  <c r="B218" i="9" s="1"/>
  <c r="F226" i="9"/>
  <c r="B226" i="9" s="1"/>
  <c r="F234" i="9"/>
  <c r="B234" i="9" s="1"/>
  <c r="F242" i="9"/>
  <c r="B242" i="9" s="1"/>
  <c r="F250" i="9"/>
  <c r="B250" i="9" s="1"/>
  <c r="B256" i="9"/>
  <c r="B260" i="9"/>
  <c r="B264" i="9"/>
  <c r="B265" i="9"/>
  <c r="B224" i="9"/>
  <c r="B232" i="9"/>
  <c r="B240" i="9"/>
  <c r="B248" i="9"/>
  <c r="F214" i="9"/>
  <c r="B214" i="9" s="1"/>
  <c r="F222" i="9"/>
  <c r="B222" i="9" s="1"/>
  <c r="F230" i="9"/>
  <c r="B230" i="9" s="1"/>
  <c r="F238" i="9"/>
  <c r="B238" i="9" s="1"/>
  <c r="F246" i="9"/>
  <c r="B246" i="9" s="1"/>
  <c r="F254" i="9"/>
  <c r="B254" i="9" s="1"/>
  <c r="F258" i="9"/>
  <c r="B258" i="9" s="1"/>
  <c r="F262" i="9"/>
  <c r="B262" i="9" s="1"/>
  <c r="B268" i="9"/>
  <c r="C1518" i="1" l="1"/>
  <c r="I35" i="3"/>
  <c r="G1501" i="1"/>
  <c r="H1501" i="1"/>
  <c r="E237" i="5"/>
  <c r="G297" i="9"/>
  <c r="E297" i="9" s="1"/>
  <c r="H29" i="3"/>
  <c r="C1436" i="1"/>
  <c r="I28" i="3"/>
  <c r="D1435" i="1"/>
  <c r="F114" i="6"/>
  <c r="H27" i="3"/>
  <c r="C1408" i="1"/>
  <c r="G20" i="9"/>
  <c r="H148" i="1"/>
  <c r="H20" i="9"/>
  <c r="E20" i="9" s="1"/>
  <c r="F196" i="4"/>
  <c r="C192" i="1"/>
  <c r="G206" i="1"/>
  <c r="H206" i="1"/>
  <c r="D151" i="4"/>
  <c r="D289" i="4" s="1"/>
  <c r="F163" i="4"/>
  <c r="C159" i="1"/>
  <c r="H159" i="1" s="1"/>
  <c r="E151" i="4"/>
  <c r="F152" i="4"/>
  <c r="H120" i="1"/>
  <c r="G120" i="1"/>
  <c r="D6" i="4"/>
  <c r="C2" i="1" s="1"/>
  <c r="E6" i="4"/>
  <c r="F258" i="5"/>
  <c r="C1235" i="1"/>
  <c r="F245" i="5"/>
  <c r="G1222" i="1"/>
  <c r="H1222" i="1"/>
  <c r="D237" i="5"/>
  <c r="C1215" i="1"/>
  <c r="G1047" i="1"/>
  <c r="H1047" i="1"/>
  <c r="F12" i="5"/>
  <c r="C990" i="1"/>
  <c r="D985" i="1"/>
  <c r="E164" i="9"/>
  <c r="B164" i="9" s="1"/>
  <c r="C1046" i="1"/>
  <c r="H21" i="3"/>
  <c r="B294" i="9"/>
  <c r="F212" i="9"/>
  <c r="B212" i="9" s="1"/>
  <c r="E175" i="5"/>
  <c r="D1152" i="1" s="1"/>
  <c r="I22" i="3"/>
  <c r="D1153" i="1"/>
  <c r="F299" i="4"/>
  <c r="D298" i="4"/>
  <c r="C294" i="1"/>
  <c r="F644" i="4"/>
  <c r="C638" i="1"/>
  <c r="F106" i="4"/>
  <c r="C102" i="1"/>
  <c r="C453" i="1"/>
  <c r="F459" i="4"/>
  <c r="F643" i="4"/>
  <c r="C637" i="1"/>
  <c r="I1459" i="1"/>
  <c r="I1449" i="1"/>
  <c r="I1464" i="1"/>
  <c r="F146" i="5"/>
  <c r="C1124" i="1"/>
  <c r="F35" i="6"/>
  <c r="C1329" i="1"/>
  <c r="H25" i="3"/>
  <c r="G292" i="9"/>
  <c r="E292" i="9" s="1"/>
  <c r="B292" i="9" s="1"/>
  <c r="F206" i="5"/>
  <c r="C1183" i="1"/>
  <c r="F593" i="4"/>
  <c r="C587" i="1"/>
  <c r="D141" i="6"/>
  <c r="D176" i="5"/>
  <c r="C306" i="1"/>
  <c r="F311" i="4"/>
  <c r="F82" i="4"/>
  <c r="C78" i="1"/>
  <c r="D522" i="1"/>
  <c r="B191" i="9"/>
  <c r="F529" i="4"/>
  <c r="D528" i="4"/>
  <c r="C523" i="1"/>
  <c r="E420" i="4"/>
  <c r="D415" i="1"/>
  <c r="F252" i="4"/>
  <c r="C248" i="1"/>
  <c r="F50" i="4"/>
  <c r="C46" i="1"/>
  <c r="C466" i="1"/>
  <c r="F472" i="4"/>
  <c r="D420" i="4"/>
  <c r="F421" i="4"/>
  <c r="C415" i="1"/>
  <c r="F363" i="4"/>
  <c r="C358" i="1"/>
  <c r="D350" i="4"/>
  <c r="I1466" i="1"/>
  <c r="I1479" i="1"/>
  <c r="I1472" i="1"/>
  <c r="I1451" i="1"/>
  <c r="H346" i="1"/>
  <c r="G346" i="1"/>
  <c r="E68" i="5"/>
  <c r="F68" i="5" s="1"/>
  <c r="D1065" i="1"/>
  <c r="F567" i="4"/>
  <c r="C561" i="1"/>
  <c r="F7" i="5"/>
  <c r="D6" i="5"/>
  <c r="C985" i="1"/>
  <c r="H20" i="3"/>
  <c r="K1432" i="9"/>
  <c r="G295" i="9"/>
  <c r="E295" i="9" s="1"/>
  <c r="B295" i="9" s="1"/>
  <c r="I34" i="3"/>
  <c r="C1517" i="1"/>
  <c r="F224" i="4"/>
  <c r="C220" i="1"/>
  <c r="F515" i="4"/>
  <c r="C509" i="1"/>
  <c r="I23" i="3"/>
  <c r="D1214" i="1"/>
  <c r="F484" i="4"/>
  <c r="C478" i="1"/>
  <c r="E350" i="4"/>
  <c r="I1442" i="1"/>
  <c r="H1518" i="1" l="1"/>
  <c r="G1518" i="1"/>
  <c r="H1436" i="1"/>
  <c r="G1436" i="1"/>
  <c r="E296" i="9"/>
  <c r="I10" i="3" s="1"/>
  <c r="B297" i="9"/>
  <c r="H1408" i="1"/>
  <c r="G1408" i="1"/>
  <c r="B20" i="9"/>
  <c r="E19" i="9"/>
  <c r="H17" i="3"/>
  <c r="G192" i="1"/>
  <c r="H192" i="1"/>
  <c r="C147" i="1"/>
  <c r="H147" i="1" s="1"/>
  <c r="F151" i="4"/>
  <c r="G159" i="1"/>
  <c r="D147" i="1"/>
  <c r="I17" i="3"/>
  <c r="E289" i="4"/>
  <c r="F289" i="4" s="1"/>
  <c r="D290" i="4"/>
  <c r="C286" i="1" s="1"/>
  <c r="H16" i="3"/>
  <c r="D412" i="4"/>
  <c r="D639" i="4" s="1"/>
  <c r="F6" i="4"/>
  <c r="D2" i="1"/>
  <c r="E412" i="4"/>
  <c r="D407" i="1" s="1"/>
  <c r="I16" i="3"/>
  <c r="H1235" i="1"/>
  <c r="G1235" i="1"/>
  <c r="H1215" i="1"/>
  <c r="G1215" i="1"/>
  <c r="F237" i="5"/>
  <c r="C1214" i="1"/>
  <c r="H1214" i="1" s="1"/>
  <c r="H23" i="3"/>
  <c r="H990" i="1"/>
  <c r="G990" i="1"/>
  <c r="H985" i="1"/>
  <c r="G985" i="1"/>
  <c r="G248" i="1"/>
  <c r="H248" i="1"/>
  <c r="G523" i="1"/>
  <c r="H523" i="1"/>
  <c r="G587" i="1"/>
  <c r="H587" i="1"/>
  <c r="H1124" i="1"/>
  <c r="G1124" i="1"/>
  <c r="H637" i="1"/>
  <c r="G637" i="1"/>
  <c r="G102" i="1"/>
  <c r="H102" i="1"/>
  <c r="H294" i="1"/>
  <c r="G294" i="1"/>
  <c r="E293" i="9"/>
  <c r="H2" i="1"/>
  <c r="G2" i="1"/>
  <c r="E408" i="4"/>
  <c r="D403" i="1" s="1"/>
  <c r="D345" i="1"/>
  <c r="E407" i="4"/>
  <c r="D402" i="1" s="1"/>
  <c r="H220" i="1"/>
  <c r="G220" i="1"/>
  <c r="C984" i="1"/>
  <c r="G1065" i="1"/>
  <c r="H1065" i="1"/>
  <c r="H415" i="1"/>
  <c r="G415" i="1"/>
  <c r="G466" i="1"/>
  <c r="H466" i="1"/>
  <c r="D636" i="4"/>
  <c r="F528" i="4"/>
  <c r="C522" i="1"/>
  <c r="E636" i="4"/>
  <c r="D630" i="1" s="1"/>
  <c r="G306" i="1"/>
  <c r="H306" i="1"/>
  <c r="D407" i="4"/>
  <c r="F298" i="4"/>
  <c r="C293" i="1"/>
  <c r="D413" i="4"/>
  <c r="D291" i="4"/>
  <c r="C285" i="1"/>
  <c r="H478" i="1"/>
  <c r="G478" i="1"/>
  <c r="H509" i="1"/>
  <c r="G509" i="1"/>
  <c r="I21" i="3"/>
  <c r="D1046" i="1"/>
  <c r="E6" i="5"/>
  <c r="G282" i="9" s="1"/>
  <c r="E282" i="9" s="1"/>
  <c r="B282" i="9" s="1"/>
  <c r="D408" i="4"/>
  <c r="F350" i="4"/>
  <c r="C345" i="1"/>
  <c r="H46" i="1"/>
  <c r="G46" i="1"/>
  <c r="H78" i="1"/>
  <c r="G78" i="1"/>
  <c r="D175" i="5"/>
  <c r="F176" i="5"/>
  <c r="C1153" i="1"/>
  <c r="H22" i="3"/>
  <c r="G1183" i="1"/>
  <c r="H1183" i="1"/>
  <c r="G1329" i="1"/>
  <c r="H1329" i="1"/>
  <c r="H9" i="3"/>
  <c r="G638" i="1"/>
  <c r="H638" i="1"/>
  <c r="H1046" i="1"/>
  <c r="G1046" i="1"/>
  <c r="F412" i="4"/>
  <c r="H1517" i="1"/>
  <c r="G1517" i="1"/>
  <c r="H11" i="3"/>
  <c r="H561" i="1"/>
  <c r="G561" i="1"/>
  <c r="H358" i="1"/>
  <c r="G358" i="1"/>
  <c r="D635" i="4"/>
  <c r="F420" i="4"/>
  <c r="C414" i="1"/>
  <c r="E635" i="4"/>
  <c r="D629" i="1" s="1"/>
  <c r="D414" i="1"/>
  <c r="F141" i="6"/>
  <c r="C1435" i="1"/>
  <c r="H28" i="3"/>
  <c r="G299" i="9"/>
  <c r="E299" i="9" s="1"/>
  <c r="H453" i="1"/>
  <c r="G453" i="1"/>
  <c r="G1214" i="1" l="1"/>
  <c r="G147" i="1"/>
  <c r="E291" i="4"/>
  <c r="D287" i="1" s="1"/>
  <c r="E290" i="4"/>
  <c r="D286" i="1" s="1"/>
  <c r="G286" i="1" s="1"/>
  <c r="D285" i="1"/>
  <c r="H285" i="1" s="1"/>
  <c r="E413" i="4"/>
  <c r="E414" i="4" s="1"/>
  <c r="D409" i="1" s="1"/>
  <c r="C407" i="1"/>
  <c r="H407" i="1" s="1"/>
  <c r="D414" i="4"/>
  <c r="C409" i="1" s="1"/>
  <c r="E639" i="4"/>
  <c r="D633" i="1" s="1"/>
  <c r="F6" i="5"/>
  <c r="E298" i="9"/>
  <c r="B299" i="9"/>
  <c r="H286" i="1"/>
  <c r="N3" i="9"/>
  <c r="I11" i="3"/>
  <c r="G345" i="1"/>
  <c r="H345" i="1"/>
  <c r="F407" i="4"/>
  <c r="C402" i="1"/>
  <c r="H522" i="1"/>
  <c r="G522" i="1"/>
  <c r="G1153" i="1"/>
  <c r="H1153" i="1"/>
  <c r="D640" i="4"/>
  <c r="D641" i="4" s="1"/>
  <c r="D415" i="4"/>
  <c r="C408" i="1"/>
  <c r="G1435" i="1"/>
  <c r="H1435" i="1"/>
  <c r="H414" i="1"/>
  <c r="G414" i="1"/>
  <c r="F639" i="4"/>
  <c r="C633" i="1"/>
  <c r="C403" i="1"/>
  <c r="F408" i="4"/>
  <c r="H293" i="1"/>
  <c r="G293" i="1"/>
  <c r="F636" i="4"/>
  <c r="C630" i="1"/>
  <c r="F635" i="4"/>
  <c r="C629" i="1"/>
  <c r="K3" i="9"/>
  <c r="I9" i="3"/>
  <c r="F175" i="5"/>
  <c r="C1152" i="1"/>
  <c r="H276" i="9"/>
  <c r="D984" i="1"/>
  <c r="G984" i="1" s="1"/>
  <c r="F291" i="4"/>
  <c r="C287" i="1"/>
  <c r="G276" i="9"/>
  <c r="D408" i="1" l="1"/>
  <c r="H408" i="1" s="1"/>
  <c r="F290" i="4"/>
  <c r="E415" i="4"/>
  <c r="D410" i="1" s="1"/>
  <c r="G285" i="1"/>
  <c r="E640" i="4"/>
  <c r="E641" i="4" s="1"/>
  <c r="F641" i="4" s="1"/>
  <c r="F413" i="4"/>
  <c r="G407" i="1"/>
  <c r="F414" i="4"/>
  <c r="E276" i="9"/>
  <c r="B276" i="9" s="1"/>
  <c r="H629" i="1"/>
  <c r="G629" i="1"/>
  <c r="C635" i="1"/>
  <c r="E642" i="4"/>
  <c r="H403" i="1"/>
  <c r="G403" i="1"/>
  <c r="H8" i="3"/>
  <c r="D642" i="4"/>
  <c r="C634" i="1"/>
  <c r="H287" i="1"/>
  <c r="G287" i="1"/>
  <c r="G630" i="1"/>
  <c r="H630" i="1"/>
  <c r="G633" i="1"/>
  <c r="H633" i="1"/>
  <c r="H409" i="1"/>
  <c r="G409" i="1"/>
  <c r="H402" i="1"/>
  <c r="G402" i="1"/>
  <c r="F415" i="4"/>
  <c r="C410" i="1"/>
  <c r="G1152" i="1"/>
  <c r="H1152" i="1"/>
  <c r="H984" i="1"/>
  <c r="G408" i="1" l="1"/>
  <c r="D634" i="1"/>
  <c r="H634" i="1" s="1"/>
  <c r="F640" i="4"/>
  <c r="E275" i="9"/>
  <c r="I8" i="3" s="1"/>
  <c r="F642" i="4"/>
  <c r="D646" i="4"/>
  <c r="C636" i="1"/>
  <c r="E645" i="4"/>
  <c r="D635" i="1"/>
  <c r="G635" i="1" s="1"/>
  <c r="M3" i="9"/>
  <c r="D645" i="4"/>
  <c r="H410" i="1"/>
  <c r="G410" i="1"/>
  <c r="G634" i="1"/>
  <c r="E646" i="4"/>
  <c r="D636" i="1"/>
  <c r="H635" i="1" l="1"/>
  <c r="F645" i="4"/>
  <c r="C639" i="1"/>
  <c r="H18" i="3"/>
  <c r="I18" i="3"/>
  <c r="D639" i="1"/>
  <c r="G636" i="1"/>
  <c r="H636" i="1"/>
  <c r="I19" i="3"/>
  <c r="D640" i="1"/>
  <c r="F646" i="4"/>
  <c r="C640" i="1"/>
  <c r="H19" i="3"/>
  <c r="H7" i="3"/>
  <c r="J3" i="9" l="1"/>
  <c r="I7" i="3"/>
  <c r="G639" i="1"/>
  <c r="H639" i="1"/>
  <c r="H640" i="1"/>
  <c r="G640" i="1"/>
  <c r="M272" i="9" l="1"/>
  <c r="L272" i="9"/>
  <c r="H18" i="9"/>
  <c r="G18" i="9"/>
  <c r="M16" i="9"/>
  <c r="K13" i="9"/>
  <c r="J10" i="9"/>
  <c r="I7" i="9"/>
  <c r="J17" i="9"/>
  <c r="G16" i="9"/>
  <c r="I11" i="9"/>
  <c r="K6" i="9"/>
  <c r="J11" i="9"/>
  <c r="I9" i="9"/>
  <c r="G17" i="9"/>
  <c r="H16" i="9"/>
  <c r="M15" i="9"/>
  <c r="H17" i="9"/>
  <c r="J7" i="9"/>
  <c r="I12" i="9"/>
  <c r="I5" i="9"/>
  <c r="K11" i="9"/>
  <c r="J5" i="9"/>
  <c r="I6" i="9"/>
  <c r="K12" i="9"/>
  <c r="L16" i="9"/>
  <c r="G15" i="9"/>
  <c r="J6" i="9"/>
  <c r="I8" i="9"/>
  <c r="K7" i="9"/>
  <c r="J12" i="9"/>
  <c r="L15" i="9"/>
  <c r="K5" i="9"/>
  <c r="H15" i="9"/>
  <c r="I17" i="9"/>
  <c r="K9" i="9"/>
  <c r="I13" i="9"/>
  <c r="K10" i="9"/>
  <c r="J8" i="9"/>
  <c r="K8" i="9"/>
  <c r="J13" i="9"/>
  <c r="J9" i="9"/>
  <c r="F16" i="9" l="1"/>
  <c r="E16" i="9"/>
  <c r="E8" i="9"/>
  <c r="B8" i="9" s="1"/>
  <c r="F15" i="9"/>
  <c r="E6" i="9"/>
  <c r="B6" i="9" s="1"/>
  <c r="E12" i="9"/>
  <c r="B12" i="9" s="1"/>
  <c r="E7" i="9"/>
  <c r="B7" i="9" s="1"/>
  <c r="E18" i="9"/>
  <c r="B18" i="9" s="1"/>
  <c r="E13" i="9"/>
  <c r="B13" i="9" s="1"/>
  <c r="E15" i="9"/>
  <c r="E17" i="9"/>
  <c r="B17" i="9" s="1"/>
  <c r="E11" i="9"/>
  <c r="B11" i="9" s="1"/>
  <c r="E10" i="9"/>
  <c r="B10" i="9" s="1"/>
  <c r="E9" i="9"/>
  <c r="B9" i="9" s="1"/>
  <c r="F272" i="9"/>
  <c r="E5" i="9"/>
  <c r="B16" i="9" l="1"/>
  <c r="F14" i="9"/>
  <c r="B272" i="9"/>
  <c r="F19" i="9"/>
  <c r="B15" i="9"/>
  <c r="E14" i="9"/>
  <c r="E4" i="9"/>
  <c r="B5"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<sst xmlns="http://schemas.openxmlformats.org/spreadsheetml/2006/main" count="4312" uniqueCount="3393">
  <si>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</si>
  <si>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</si>
  <si>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</si>
  <si>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</si>
  <si>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</si>
  <si>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</si>
  <si>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</si>
  <si>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</si>
  <si>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</si>
  <si>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</si>
  <si>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</si>
  <si>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</si>
  <si>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</si>
  <si>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</si>
  <si>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</si>
  <si>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</si>
  <si>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</si>
  <si>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</si>
  <si>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</si>
  <si>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</si>
  <si>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</si>
  <si>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</si>
  <si>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</si>
  <si>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</si>
  <si>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</si>
  <si>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</si>
  <si>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</si>
  <si>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</si>
  <si>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</si>
  <si>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</si>
  <si>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</si>
  <si>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</si>
  <si>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</si>
  <si>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</si>
  <si>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</si>
  <si>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</si>
  <si>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</si>
  <si>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</si>
  <si>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</si>
  <si>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</si>
  <si>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</si>
  <si>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</si>
  <si>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</si>
  <si>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</si>
  <si>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</si>
  <si>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</si>
  <si>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</si>
  <si>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</si>
  <si>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</si>
  <si>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</si>
  <si>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</si>
  <si>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</si>
  <si>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</si>
  <si>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</si>
  <si>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</si>
  <si>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</si>
  <si>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</si>
  <si>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</si>
  <si>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</si>
  <si>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</si>
  <si>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</si>
  <si>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</si>
  <si>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</si>
  <si>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</si>
  <si>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</si>
  <si>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</si>
  <si>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</si>
  <si>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</si>
  <si>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</si>
  <si>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</si>
  <si>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</si>
  <si>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</si>
  <si>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</si>
  <si>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</si>
  <si>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</si>
  <si>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</si>
  <si>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</si>
  <si>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</si>
  <si>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</si>
  <si>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</si>
  <si>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</si>
  <si>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</si>
  <si>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</si>
  <si>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</si>
  <si>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</si>
  <si>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</si>
  <si>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</si>
  <si>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</si>
  <si>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</si>
  <si>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</si>
  <si>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</si>
  <si>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</si>
  <si>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</si>
  <si>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</si>
  <si>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</si>
  <si>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</si>
  <si>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</si>
  <si>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</si>
  <si>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</si>
  <si>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</si>
  <si>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</si>
  <si>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</si>
  <si>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</si>
  <si>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</si>
  <si>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</si>
  <si>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</si>
  <si>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</si>
  <si>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</si>
  <si>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</si>
  <si>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</si>
  <si>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</si>
  <si>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</si>
  <si>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</si>
  <si>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</si>
  <si>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</si>
  <si>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</si>
  <si>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</si>
  <si>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</si>
  <si>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</si>
  <si>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</si>
  <si>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</si>
  <si>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</si>
  <si>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</si>
  <si>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</si>
  <si>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</si>
  <si>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</si>
  <si>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</si>
  <si>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</si>
  <si>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</si>
  <si>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</si>
  <si>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</si>
  <si>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</si>
  <si>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</si>
  <si>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</si>
  <si>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</si>
  <si>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</si>
  <si>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</si>
  <si>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</si>
  <si>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</si>
  <si>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</si>
  <si>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</si>
  <si>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</si>
  <si>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</si>
  <si>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</si>
  <si>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</si>
  <si>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</si>
  <si>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</si>
  <si>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</si>
  <si>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</si>
  <si>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</si>
  <si>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</si>
  <si>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</si>
  <si>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</si>
  <si>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</si>
  <si>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</si>
  <si>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</si>
  <si>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</si>
  <si>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</si>
  <si>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</si>
  <si>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</si>
  <si>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</si>
  <si>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</si>
  <si>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</si>
  <si>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</si>
  <si>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</si>
  <si>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</si>
  <si>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</si>
  <si>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</si>
  <si>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</si>
  <si>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</si>
  <si>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</si>
  <si>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</si>
  <si>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</si>
  <si>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</si>
  <si>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</si>
  <si>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</si>
  <si>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</si>
  <si>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</si>
  <si>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</si>
  <si>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</si>
  <si>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</si>
  <si>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</si>
  <si>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</si>
  <si>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</si>
  <si>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</si>
  <si>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</si>
  <si>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</si>
  <si>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</si>
  <si>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</si>
  <si>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</si>
  <si>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</si>
  <si>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</si>
  <si>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</si>
  <si>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</si>
  <si>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</si>
  <si>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</si>
  <si>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</si>
  <si>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</si>
  <si>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</si>
  <si>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</si>
  <si>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</si>
  <si>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</si>
  <si>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</si>
  <si>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</si>
  <si>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</si>
  <si>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</si>
  <si>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</si>
  <si>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</si>
  <si>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</si>
  <si>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</si>
  <si>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</si>
  <si>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</si>
  <si>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</si>
  <si>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</si>
  <si>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</si>
  <si>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</si>
  <si>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</si>
  <si>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</si>
  <si>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</si>
  <si>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</si>
  <si>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</si>
  <si>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</si>
  <si>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</si>
  <si>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</si>
  <si>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</si>
  <si>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</si>
  <si>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</si>
  <si>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</si>
  <si>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</si>
  <si>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</si>
  <si>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</si>
  <si>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</si>
  <si>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</si>
  <si>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</si>
  <si>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</si>
  <si>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</si>
  <si>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</si>
  <si>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</si>
  <si>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</si>
  <si>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</si>
  <si>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</si>
  <si>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</si>
  <si>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</si>
  <si>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</si>
  <si>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</si>
  <si>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</si>
  <si>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</si>
  <si>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</si>
  <si>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</si>
  <si>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</si>
  <si>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</si>
  <si>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</si>
  <si>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</si>
  <si>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</si>
  <si>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</si>
  <si>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</si>
  <si>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</si>
  <si>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</si>
  <si>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</si>
  <si>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</si>
  <si>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</si>
  <si>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</si>
  <si>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</si>
  <si>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</si>
  <si>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</si>
  <si>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</si>
  <si>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</si>
  <si>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</si>
  <si>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</si>
  <si>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</si>
  <si>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</si>
  <si>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</si>
  <si>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</si>
  <si>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</si>
  <si>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</si>
  <si>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</si>
  <si>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</si>
  <si>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</si>
  <si>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</si>
  <si>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</si>
  <si>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</si>
  <si>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</si>
  <si>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</si>
  <si>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</si>
  <si>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</si>
  <si>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</si>
  <si>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</si>
  <si>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</si>
  <si>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</si>
  <si>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</si>
  <si>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</si>
  <si>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</si>
  <si>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</si>
  <si>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</si>
  <si>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</si>
  <si>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</si>
  <si>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</si>
  <si>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</si>
  <si>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</si>
  <si>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</si>
  <si>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</si>
  <si>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</si>
  <si>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</si>
  <si>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</si>
  <si>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</si>
  <si>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</si>
  <si>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</si>
  <si>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</si>
  <si>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</si>
  <si>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</si>
  <si>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</si>
  <si>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</si>
  <si>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</si>
  <si>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</si>
  <si>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</si>
  <si>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</si>
  <si>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</si>
  <si>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</si>
  <si>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</si>
  <si>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</si>
  <si>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</si>
  <si>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</si>
  <si>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</si>
  <si>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</si>
  <si>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</si>
  <si>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</si>
  <si>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</si>
  <si>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</si>
  <si>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</si>
  <si>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</si>
  <si>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</si>
  <si>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</si>
  <si>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</si>
  <si>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</si>
  <si>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</si>
  <si>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</si>
  <si>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</si>
  <si>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</si>
  <si>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</si>
  <si>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</si>
  <si>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</si>
  <si>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</si>
  <si>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</si>
  <si>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</si>
  <si>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</si>
  <si>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</si>
  <si>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</si>
  <si>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</si>
  <si>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</si>
  <si>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</si>
  <si>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</si>
  <si>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</si>
  <si>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</si>
  <si>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</si>
  <si>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</si>
  <si>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</si>
  <si>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</si>
  <si>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</si>
  <si>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</si>
  <si>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</si>
  <si>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</si>
  <si>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</si>
  <si>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</si>
  <si>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</si>
  <si>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</si>
  <si>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</si>
  <si>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</si>
  <si>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</si>
  <si>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</si>
  <si>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</si>
  <si>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</si>
  <si>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</si>
  <si>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</si>
  <si>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</si>
  <si>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</si>
  <si>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</si>
  <si>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</si>
  <si>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</si>
  <si>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</si>
  <si>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</si>
  <si>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</si>
  <si>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</si>
  <si>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</si>
  <si>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</si>
  <si>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</si>
  <si>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</si>
  <si>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</si>
  <si>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</si>
  <si>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</si>
  <si>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</si>
  <si>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</si>
  <si>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</si>
  <si>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</si>
  <si>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</si>
  <si>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</si>
  <si>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</si>
  <si>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</si>
  <si>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</si>
  <si>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</si>
  <si>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</si>
  <si>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</si>
  <si>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</si>
  <si>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</si>
  <si>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</si>
  <si>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</si>
  <si>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</si>
  <si>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</si>
  <si>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</si>
  <si>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</si>
  <si>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</si>
  <si>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</si>
  <si>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</si>
  <si>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</si>
  <si>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</si>
  <si>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</si>
  <si>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</si>
  <si>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</si>
  <si>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</si>
  <si>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</si>
  <si>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</si>
  <si>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</si>
  <si>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</si>
  <si>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</si>
  <si>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</si>
  <si>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</si>
  <si>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</si>
  <si>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</si>
  <si>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</si>
  <si>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</si>
  <si>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</si>
  <si>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</si>
  <si>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</si>
  <si>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</si>
  <si>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</si>
  <si>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</si>
  <si>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</si>
  <si>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</si>
  <si>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</si>
  <si>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</si>
  <si>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</si>
  <si>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</si>
  <si>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</si>
  <si>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</si>
  <si>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</si>
  <si>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</si>
  <si>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</si>
  <si>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</si>
  <si>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</si>
  <si>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</si>
  <si>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</si>
  <si>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</si>
  <si>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</si>
  <si>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</si>
  <si>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</si>
  <si>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</si>
  <si>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</si>
  <si>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</si>
  <si>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</si>
  <si>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</si>
  <si>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</si>
  <si>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</si>
  <si>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</si>
  <si>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</si>
  <si>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</si>
  <si>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</si>
  <si>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</si>
  <si>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</si>
  <si>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</si>
  <si>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</si>
  <si>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</si>
  <si>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</si>
  <si>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</si>
  <si>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</si>
  <si>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</si>
  <si>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</si>
  <si>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</si>
  <si>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</si>
  <si>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</si>
  <si>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</si>
  <si>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</si>
  <si>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</si>
  <si>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</si>
  <si>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</si>
  <si>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</si>
  <si>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</si>
  <si>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</si>
  <si>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</si>
  <si>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</si>
  <si>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</si>
  <si>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</si>
  <si>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</si>
  <si>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</si>
  <si>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</si>
  <si>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</si>
  <si>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</si>
  <si>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</si>
  <si>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</si>
  <si>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</si>
  <si>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</si>
  <si>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</si>
  <si>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</si>
  <si>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</si>
  <si>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</si>
  <si>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</si>
  <si>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</si>
  <si>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</si>
  <si>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</si>
  <si>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</si>
  <si>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</si>
  <si>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</si>
  <si>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</si>
  <si>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</si>
  <si>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</si>
  <si>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</si>
  <si>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</si>
  <si>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</si>
  <si>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</si>
  <si>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</si>
  <si>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</si>
  <si>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</si>
  <si>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</si>
  <si>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</si>
  <si>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</si>
  <si>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</si>
  <si>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</si>
  <si>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</si>
  <si>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</si>
  <si>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</si>
  <si>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</si>
  <si>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</si>
  <si>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</si>
  <si>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</si>
  <si>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</si>
  <si>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</si>
  <si>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</si>
  <si>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</si>
  <si>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</si>
  <si>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</si>
  <si>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</si>
  <si>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</si>
  <si>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</si>
  <si>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</si>
  <si>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</si>
  <si>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</si>
  <si>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</si>
  <si>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</si>
  <si>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</si>
  <si>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</si>
  <si>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</si>
  <si>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</si>
  <si>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</si>
  <si>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</si>
  <si>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</si>
  <si>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</si>
  <si>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</si>
  <si>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</si>
  <si>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</si>
  <si>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</si>
  <si>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</si>
  <si>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</si>
  <si>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</si>
  <si>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</si>
  <si>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</si>
  <si>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</si>
  <si>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</si>
  <si>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</si>
  <si>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</si>
  <si>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</si>
  <si>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</si>
  <si>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</si>
  <si>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</si>
  <si>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</si>
  <si>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</si>
  <si>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</si>
  <si>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</si>
  <si>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</si>
  <si>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</si>
  <si>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</si>
  <si>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</si>
  <si>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</si>
  <si>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</si>
  <si>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</si>
  <si>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</si>
  <si>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</si>
  <si>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</si>
  <si>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</si>
  <si>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</si>
  <si>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</si>
  <si>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</si>
  <si>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</si>
  <si>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</si>
  <si>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</si>
  <si>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</si>
  <si>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</si>
  <si>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</si>
  <si>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</si>
  <si>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</si>
  <si>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</si>
  <si>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</si>
  <si>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</si>
  <si>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</si>
  <si>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</si>
  <si>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</si>
  <si>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</si>
  <si>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</si>
  <si>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</si>
  <si>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</si>
  <si>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</si>
  <si>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</si>
  <si>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</si>
  <si>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</si>
  <si>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</si>
  <si>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</si>
  <si>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</si>
  <si>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</si>
  <si>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</si>
  <si>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</si>
  <si>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</si>
  <si>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</si>
  <si>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</si>
  <si>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</si>
  <si>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</si>
  <si>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</si>
  <si>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</si>
  <si>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</si>
  <si>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</si>
  <si>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</si>
  <si>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</si>
  <si>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</si>
  <si>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</si>
  <si>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</si>
  <si>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</si>
  <si>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</si>
  <si>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</si>
  <si>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</si>
  <si>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</si>
  <si>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</si>
  <si>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</si>
  <si>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</si>
  <si>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</si>
  <si>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</si>
  <si>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</si>
  <si>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</si>
  <si>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</si>
  <si>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</si>
  <si>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</si>
  <si>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</si>
  <si>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</si>
  <si>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</si>
  <si>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</si>
  <si>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</si>
  <si>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</si>
  <si>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</si>
  <si>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</si>
  <si>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</si>
  <si>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</si>
  <si>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</si>
  <si>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</si>
  <si>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</si>
  <si>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</si>
  <si>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</si>
  <si>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</si>
  <si>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</si>
  <si>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</si>
  <si>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</si>
  <si>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</si>
  <si>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</si>
  <si>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</si>
  <si>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</si>
  <si>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</si>
  <si>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</si>
  <si>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</si>
  <si>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</si>
  <si>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</si>
  <si>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</si>
  <si>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</si>
  <si>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</si>
  <si>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</si>
  <si>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</si>
  <si>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</si>
  <si>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</si>
  <si>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</si>
  <si>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</si>
  <si>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</si>
  <si>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</si>
  <si>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</si>
  <si>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</si>
  <si>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</si>
  <si>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</si>
  <si>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</si>
  <si>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</si>
  <si>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</si>
  <si>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</si>
  <si>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</si>
  <si>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</si>
  <si>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</si>
  <si>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</si>
  <si>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</si>
  <si>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</si>
  <si>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</si>
  <si>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</si>
  <si>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</si>
  <si>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</si>
  <si>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</si>
  <si>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</si>
  <si>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</si>
  <si>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</si>
  <si>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</si>
  <si>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</si>
  <si>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</si>
  <si>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</si>
  <si>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</si>
  <si>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</si>
  <si>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</si>
  <si>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</si>
  <si>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</si>
  <si>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</si>
  <si>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</si>
  <si>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</si>
  <si>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</si>
  <si>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</si>
  <si>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</si>
  <si>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</si>
  <si>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</si>
  <si>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</si>
  <si>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</si>
  <si>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</si>
  <si>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</si>
  <si>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</si>
  <si>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</si>
  <si>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</si>
  <si>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</si>
  <si>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</si>
  <si>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</si>
  <si>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</si>
  <si>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</si>
  <si>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</si>
  <si>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</si>
  <si>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</si>
  <si>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</si>
  <si>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</si>
  <si>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</si>
  <si>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</si>
  <si>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</si>
  <si>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</si>
  <si>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</si>
  <si>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</si>
  <si>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</si>
  <si>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</si>
  <si>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</si>
  <si>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</si>
  <si>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</si>
  <si>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</si>
  <si>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</si>
  <si>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</si>
  <si>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</si>
  <si>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</si>
  <si>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</si>
  <si>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</si>
  <si>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</si>
  <si>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</si>
  <si>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</si>
  <si>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</si>
  <si>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</si>
  <si>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</si>
  <si>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</si>
  <si>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</si>
  <si>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</si>
  <si>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</si>
  <si>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</si>
  <si>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</si>
  <si>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</si>
  <si>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</si>
  <si>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</si>
  <si>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</si>
  <si>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</si>
  <si>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</si>
  <si>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</si>
  <si>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</si>
  <si>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</si>
  <si>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</si>
  <si>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</si>
  <si>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</si>
  <si>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</si>
  <si>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</si>
  <si>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</si>
  <si>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</si>
  <si>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</si>
  <si>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</si>
  <si>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</si>
  <si>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</si>
  <si>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</si>
  <si>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</si>
  <si>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</si>
  <si>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</si>
  <si>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</si>
  <si>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</si>
  <si>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</si>
  <si>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</si>
  <si>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</si>
  <si>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</si>
  <si>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</si>
  <si>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</si>
  <si>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</si>
  <si>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</si>
  <si>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</si>
  <si>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</si>
  <si>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</si>
  <si>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</si>
  <si>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</si>
  <si>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</si>
  <si>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</si>
  <si>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</si>
  <si>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</si>
  <si>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</si>
  <si>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</si>
  <si>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</si>
  <si>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</si>
  <si>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</si>
  <si>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</si>
  <si>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</si>
  <si>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</si>
  <si>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</si>
  <si>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</si>
  <si>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</si>
  <si>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</si>
  <si>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</si>
  <si>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</si>
  <si>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</si>
  <si>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</si>
  <si>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</si>
  <si>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</si>
  <si>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</si>
  <si>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</si>
  <si>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</si>
  <si>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</si>
  <si>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</si>
  <si>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</si>
  <si>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</si>
  <si>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</si>
  <si>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</si>
  <si>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</si>
  <si>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</si>
  <si>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</si>
  <si>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</si>
  <si>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</si>
  <si>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</si>
  <si>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</si>
  <si>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</si>
  <si>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</si>
  <si>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</si>
  <si>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</si>
  <si>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</si>
  <si>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</si>
  <si>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</si>
  <si>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</si>
  <si>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</si>
  <si>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</si>
  <si>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</si>
  <si>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</si>
  <si>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</si>
  <si>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</si>
  <si>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</si>
  <si>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</si>
  <si>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</si>
  <si>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</si>
  <si>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</si>
  <si>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</si>
  <si>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</si>
  <si>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</si>
  <si>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</si>
  <si>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</si>
  <si>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</si>
  <si>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</si>
  <si>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</si>
  <si>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</si>
  <si>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</si>
  <si>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</si>
  <si>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</si>
  <si>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</si>
  <si>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</si>
  <si>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</si>
  <si>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</si>
  <si>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</si>
  <si>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</si>
  <si>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</si>
  <si>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</si>
  <si>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</si>
  <si>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</si>
  <si>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</si>
  <si>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</si>
  <si>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</si>
  <si>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</si>
  <si>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</si>
  <si>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</si>
  <si>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</si>
  <si>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</si>
  <si>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</si>
  <si>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</si>
  <si>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</si>
  <si>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</si>
  <si>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</si>
  <si>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</si>
  <si>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</si>
  <si>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</si>
  <si>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</si>
  <si>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</si>
  <si>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</si>
  <si>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</si>
  <si>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</si>
  <si>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</si>
  <si>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</si>
  <si>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</si>
  <si>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</si>
  <si>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</si>
  <si>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</si>
  <si>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</si>
  <si>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</si>
  <si>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</si>
  <si>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</si>
  <si>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</si>
  <si>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</si>
  <si>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</si>
  <si>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</si>
  <si>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</si>
  <si>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</si>
  <si>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</si>
  <si>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</si>
  <si>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</si>
  <si>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</si>
  <si>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</si>
  <si>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</si>
  <si>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</si>
  <si>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</si>
  <si>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</si>
  <si>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</si>
  <si>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</si>
  <si>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</si>
  <si>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</si>
  <si>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</si>
  <si>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</si>
  <si>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</si>
  <si>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</si>
  <si>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</si>
  <si>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</si>
  <si>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</si>
  <si>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</si>
  <si>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</si>
  <si>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</si>
  <si>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</si>
  <si>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</si>
  <si>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</si>
  <si>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</si>
  <si>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</si>
  <si>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</si>
  <si>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</si>
  <si>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</si>
  <si>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</si>
  <si>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</si>
  <si>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</si>
  <si>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</si>
  <si>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</si>
  <si>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</si>
  <si>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</si>
  <si>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</si>
  <si>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</si>
  <si>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</si>
  <si>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</si>
  <si>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</si>
  <si>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</si>
  <si>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</si>
  <si>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</si>
  <si>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</si>
  <si>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</si>
  <si>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</si>
  <si>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</si>
  <si>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</si>
  <si>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</si>
  <si>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</si>
  <si>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</si>
  <si>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</si>
  <si>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</si>
  <si>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</si>
  <si>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</si>
  <si>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</si>
  <si>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</si>
  <si>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</si>
  <si>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</si>
  <si>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</si>
  <si>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</si>
  <si>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</si>
  <si>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</si>
  <si>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</si>
  <si>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</si>
  <si>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</si>
  <si>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</si>
  <si>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</si>
  <si>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</si>
  <si>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</si>
  <si>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</si>
  <si>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</si>
  <si>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</si>
  <si>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</si>
  <si>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</si>
  <si>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</si>
  <si>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</si>
  <si>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</si>
  <si>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</si>
  <si>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</si>
  <si>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</si>
  <si>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</si>
  <si>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</si>
  <si>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</si>
  <si>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</si>
  <si>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</si>
  <si>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</si>
  <si>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</si>
  <si>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</si>
  <si>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</si>
  <si>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</si>
  <si>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</si>
  <si>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</si>
  <si>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</si>
  <si>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</si>
  <si>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</si>
  <si>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</si>
  <si>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</si>
  <si>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</si>
  <si>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</si>
  <si>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</si>
  <si>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</si>
  <si>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</si>
  <si>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</si>
  <si>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</si>
  <si>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</si>
  <si>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</si>
  <si>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</si>
  <si>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</si>
  <si>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</si>
  <si>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</si>
  <si>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</si>
  <si>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</si>
  <si>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</si>
  <si>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</si>
  <si>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</si>
  <si>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</si>
  <si>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</si>
  <si>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</si>
  <si>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</si>
  <si>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</si>
  <si>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</si>
  <si>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</si>
  <si>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</si>
  <si>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</si>
  <si>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</si>
  <si>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</si>
  <si>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</si>
  <si>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</si>
  <si>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</si>
  <si>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</si>
  <si>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</si>
  <si>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</si>
  <si>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</si>
  <si>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</si>
  <si>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</si>
  <si>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</si>
  <si>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</si>
  <si>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</si>
  <si>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</si>
  <si>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</si>
  <si>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</si>
  <si>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</si>
  <si>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</si>
  <si>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</si>
  <si>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</si>
  <si>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</si>
  <si>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</si>
  <si>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</si>
  <si>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</si>
  <si>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</si>
  <si>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</si>
  <si>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</si>
  <si>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</si>
  <si>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</si>
  <si>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</si>
  <si>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</si>
  <si>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</si>
  <si>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</si>
  <si>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</si>
  <si>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</si>
  <si>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</si>
  <si>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</si>
  <si>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</si>
  <si>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</si>
  <si>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</si>
  <si>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</si>
  <si>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</si>
  <si>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</si>
  <si>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</si>
  <si>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</si>
  <si>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</si>
  <si>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</si>
  <si>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</si>
  <si>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</si>
  <si>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</si>
  <si>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</si>
  <si>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</si>
  <si>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</si>
  <si>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</si>
  <si>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</si>
  <si>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</si>
  <si>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</si>
  <si>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</si>
  <si>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</si>
  <si>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</si>
  <si>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</si>
  <si>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</si>
  <si>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</si>
  <si>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</si>
  <si>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</si>
  <si>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</si>
  <si>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</si>
  <si>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</si>
  <si>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</si>
  <si>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</si>
  <si>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</si>
  <si>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</si>
  <si>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</si>
  <si>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</si>
  <si>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</si>
  <si>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</si>
  <si>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</si>
  <si>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</si>
  <si>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</si>
  <si>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</si>
  <si>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</si>
  <si>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</si>
  <si>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</si>
  <si>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</si>
  <si>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</si>
  <si>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</si>
  <si>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</si>
  <si>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</si>
  <si>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</si>
  <si>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</si>
  <si>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</si>
  <si>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</si>
  <si>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</si>
  <si>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</si>
  <si>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</si>
  <si>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</si>
  <si>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</si>
  <si>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</si>
  <si>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</si>
  <si>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</si>
  <si>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</si>
  <si>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</si>
  <si>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</si>
  <si>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</si>
  <si>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</si>
  <si>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</si>
  <si>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</si>
  <si>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</si>
  <si>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</si>
  <si>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</si>
  <si>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</si>
  <si>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</si>
  <si>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</si>
  <si>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</si>
  <si>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</si>
  <si>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</si>
  <si>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</si>
  <si>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</si>
  <si>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</si>
  <si>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</si>
  <si>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</si>
  <si>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</si>
  <si>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</si>
  <si>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</si>
  <si>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</si>
  <si>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</si>
  <si>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</si>
  <si>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</si>
  <si>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</si>
  <si>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</si>
  <si>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</si>
  <si>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</si>
  <si>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</si>
  <si>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</si>
  <si>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</si>
  <si>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</si>
  <si>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</si>
  <si>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</si>
  <si>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</si>
  <si>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</si>
  <si>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</si>
  <si>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</si>
  <si>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</si>
  <si>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</si>
  <si>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</si>
  <si>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</si>
  <si>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</si>
  <si>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</si>
  <si>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</si>
  <si>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</si>
  <si>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</si>
  <si>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</si>
  <si>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</si>
  <si>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</si>
  <si>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</si>
  <si>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</si>
  <si>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</si>
  <si>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</si>
  <si>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</si>
  <si>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</si>
  <si>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</si>
  <si>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</si>
  <si>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</si>
  <si>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</si>
  <si>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</si>
  <si>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</si>
  <si>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</si>
  <si>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</si>
  <si>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</si>
  <si>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</si>
  <si>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</si>
  <si>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</si>
  <si>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</si>
  <si>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</si>
  <si>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</si>
  <si>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</si>
  <si>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</si>
  <si>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</si>
  <si>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</si>
  <si>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</si>
  <si>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</si>
  <si>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</si>
  <si>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</si>
  <si>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</si>
  <si>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</si>
  <si>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</si>
  <si>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</si>
  <si>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</si>
  <si>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</si>
  <si>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</si>
  <si>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</si>
  <si>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</si>
  <si>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</si>
  <si>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</si>
  <si>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</si>
  <si>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</si>
  <si>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</si>
  <si>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</si>
  <si>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</si>
  <si>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</si>
  <si>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</si>
  <si>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</si>
  <si>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</si>
  <si>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</si>
  <si>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</si>
  <si>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</si>
  <si>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</si>
  <si>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</si>
  <si>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</si>
  <si>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</si>
  <si>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</si>
  <si>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</si>
  <si>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</si>
  <si>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</si>
  <si>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</si>
  <si>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</si>
  <si>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</si>
  <si>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</si>
  <si>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</si>
  <si>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</si>
  <si>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</si>
  <si>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</si>
  <si>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</si>
  <si>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</si>
  <si>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</si>
  <si>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</si>
  <si>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</si>
  <si>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</si>
  <si>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</si>
  <si>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</si>
  <si>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</si>
  <si>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</si>
  <si>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</si>
  <si>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</si>
  <si>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</si>
  <si>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</si>
  <si>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</si>
  <si>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</si>
  <si>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</si>
  <si>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</si>
  <si>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</si>
  <si>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</si>
  <si>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</si>
  <si>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</si>
  <si>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</si>
  <si>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</si>
  <si>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</si>
  <si>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</si>
  <si>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</si>
  <si>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</si>
  <si>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</si>
  <si>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</si>
  <si>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</si>
  <si>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</si>
  <si>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</si>
  <si>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</si>
  <si>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</si>
  <si>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</si>
  <si>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</si>
  <si>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</si>
  <si>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</si>
  <si>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</si>
  <si>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</si>
  <si>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</si>
  <si>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</si>
  <si>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</si>
  <si>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</si>
  <si>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</si>
  <si>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</si>
  <si>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</si>
  <si>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</si>
  <si>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</si>
  <si>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</si>
  <si>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</si>
  <si>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</si>
  <si>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</si>
  <si>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</si>
  <si>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</si>
  <si>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</si>
  <si>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</si>
  <si>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</si>
  <si>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</si>
  <si>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</si>
  <si>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</si>
  <si>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</si>
  <si>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</si>
  <si>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</si>
  <si>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</si>
  <si>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</si>
  <si>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</si>
  <si>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</si>
  <si>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</si>
  <si>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</si>
  <si>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</si>
  <si>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</si>
  <si>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</si>
  <si>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</si>
  <si>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</si>
  <si>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</si>
  <si>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</si>
  <si>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</si>
  <si>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</si>
  <si>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</si>
  <si>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</si>
  <si>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</si>
  <si>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</si>
  <si>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</si>
  <si>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</si>
  <si>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</si>
  <si>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</si>
  <si>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</si>
  <si>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</si>
  <si>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</si>
  <si>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</si>
  <si>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</si>
  <si>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</si>
  <si>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</si>
  <si>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</si>
  <si>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</si>
  <si>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</si>
  <si>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</si>
  <si>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</si>
  <si>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</si>
  <si>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</si>
  <si>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</si>
  <si>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</si>
  <si>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</si>
  <si>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</si>
  <si>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</si>
  <si>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</si>
  <si>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</si>
  <si>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</si>
  <si>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</si>
  <si>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</si>
  <si>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</si>
  <si>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</si>
  <si>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</si>
  <si>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</si>
  <si>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</si>
  <si>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</si>
  <si>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</si>
  <si>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</si>
  <si>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</si>
  <si>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</si>
  <si>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</si>
  <si>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</si>
  <si>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</si>
  <si>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</si>
  <si>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</si>
  <si>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</si>
  <si>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</si>
  <si>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</si>
  <si>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</si>
  <si>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</si>
  <si>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</si>
  <si>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</si>
  <si>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</si>
  <si>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</si>
  <si>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</si>
  <si>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</si>
  <si>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</si>
  <si>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</si>
  <si>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</si>
  <si>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</si>
  <si>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</si>
  <si>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</si>
  <si>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</si>
  <si>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</si>
  <si>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</si>
  <si>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</si>
  <si>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</si>
  <si>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</si>
  <si>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</si>
  <si>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</si>
  <si>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</si>
  <si>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</si>
  <si>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</si>
  <si>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</si>
  <si>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</si>
  <si>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</si>
  <si>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</si>
  <si>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</si>
  <si>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</si>
  <si>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</si>
  <si>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</si>
  <si>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</si>
  <si>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</si>
  <si>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</si>
  <si>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</si>
  <si>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</si>
  <si>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</si>
  <si>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</si>
  <si>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</si>
  <si>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</si>
  <si>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</si>
  <si>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</si>
  <si>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</si>
  <si>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</si>
  <si>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</si>
  <si>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</si>
  <si>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</si>
  <si>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</si>
  <si>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</si>
  <si>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</si>
  <si>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</si>
  <si>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</si>
  <si>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</si>
  <si>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</si>
  <si>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</si>
  <si>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</si>
  <si>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</si>
  <si>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</si>
  <si>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</si>
  <si>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</si>
  <si>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</si>
  <si>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</si>
  <si>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</si>
  <si>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</si>
  <si>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</si>
  <si>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</si>
  <si>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</si>
  <si>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</si>
  <si>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</si>
  <si>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</si>
  <si>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</si>
  <si>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</si>
  <si>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</si>
  <si>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</si>
  <si>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</si>
  <si>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</si>
  <si>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</si>
  <si>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</si>
  <si>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</si>
  <si>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</si>
  <si>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</si>
  <si>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</si>
  <si>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</si>
  <si>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</si>
  <si>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</si>
  <si>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</si>
  <si>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</si>
  <si>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</si>
  <si>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</si>
  <si>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</si>
  <si>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</si>
  <si>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</si>
  <si>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</si>
  <si>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</si>
  <si>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</si>
  <si>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</si>
  <si>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</si>
  <si>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</si>
  <si>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</si>
  <si>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</si>
  <si>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</si>
  <si>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</si>
  <si>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</si>
  <si>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</si>
  <si>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</si>
  <si>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</si>
  <si>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</si>
  <si>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</si>
  <si>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</si>
  <si>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</si>
  <si>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</si>
  <si>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</si>
  <si>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</si>
  <si>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</si>
  <si>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</si>
  <si>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</si>
  <si>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</si>
  <si>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</si>
  <si>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</si>
  <si>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</si>
  <si>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</si>
  <si>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</si>
  <si>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</si>
  <si>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</si>
  <si>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</si>
  <si>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</si>
  <si>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</si>
  <si>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</si>
  <si>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</si>
  <si>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</si>
  <si>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</si>
  <si>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</si>
  <si>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</si>
  <si>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</si>
  <si>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</si>
  <si>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</si>
  <si>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</si>
  <si>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</si>
  <si>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</si>
  <si>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</si>
  <si>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</si>
  <si>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</si>
  <si>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</si>
  <si>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</si>
  <si>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</si>
  <si>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</si>
  <si>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</si>
  <si>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</si>
  <si>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</si>
  <si>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</si>
  <si>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</si>
  <si>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</si>
  <si>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</si>
  <si>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</si>
  <si>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</si>
  <si>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</si>
  <si>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</si>
  <si>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</si>
  <si>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</si>
  <si>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</si>
  <si>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</si>
  <si>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</si>
  <si>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</si>
  <si>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</si>
  <si>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</si>
  <si>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</si>
  <si>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</si>
  <si>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</si>
  <si>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</si>
  <si>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</si>
  <si>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</si>
  <si>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</si>
  <si>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</si>
  <si>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</si>
  <si>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</si>
  <si>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</si>
  <si>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</si>
  <si>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</si>
  <si>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</si>
  <si>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</si>
  <si>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</si>
  <si>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</si>
  <si>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</si>
  <si>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</si>
  <si>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</si>
  <si>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</si>
  <si>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</si>
  <si>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</si>
  <si>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</si>
  <si>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</si>
  <si>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</si>
  <si>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</si>
  <si>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</si>
  <si>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</si>
  <si>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</si>
  <si>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</si>
  <si>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</si>
  <si>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</si>
  <si>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</si>
  <si>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</si>
  <si>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</si>
  <si>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</si>
  <si>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</si>
  <si>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</si>
  <si>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</si>
  <si>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</si>
  <si>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</si>
  <si>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</si>
  <si>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</si>
  <si>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</si>
  <si>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</si>
  <si>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</si>
  <si>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</si>
  <si>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</si>
  <si>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</si>
  <si>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</si>
  <si>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</si>
  <si>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</si>
  <si>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</si>
  <si>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</si>
  <si>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</si>
  <si>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</si>
  <si>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</si>
  <si>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</si>
  <si>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</si>
  <si>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</si>
  <si>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</si>
  <si>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</si>
  <si>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</si>
  <si>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</si>
  <si>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</si>
  <si>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</si>
  <si>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</si>
  <si>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</si>
  <si>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</si>
  <si>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</si>
  <si>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</si>
  <si>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</si>
  <si>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</si>
  <si>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</si>
  <si>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</si>
  <si>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</si>
  <si>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</si>
  <si>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</si>
  <si>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</si>
  <si>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</si>
  <si>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</si>
  <si>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</si>
  <si>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</si>
  <si>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</si>
  <si>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</si>
  <si>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</si>
  <si>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</si>
  <si>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</si>
  <si>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</si>
  <si>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</si>
  <si>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</si>
  <si>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</si>
  <si>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</si>
  <si>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</si>
  <si>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</si>
  <si>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</si>
  <si>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</si>
  <si>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</si>
  <si>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</si>
  <si>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</si>
  <si>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</si>
  <si>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</si>
  <si>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</si>
  <si>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</si>
  <si>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</si>
  <si>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</si>
  <si>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</si>
  <si>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</si>
  <si>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</si>
  <si>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</si>
  <si>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</si>
  <si>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</si>
  <si>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</si>
  <si>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</si>
  <si>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</si>
  <si>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</si>
  <si>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</si>
  <si>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</si>
  <si>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</si>
  <si>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</si>
  <si>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</si>
  <si>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</si>
  <si>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</si>
  <si>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</si>
  <si>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</si>
  <si>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</si>
  <si>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</si>
  <si>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</si>
  <si>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</si>
  <si>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</si>
  <si>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</si>
  <si>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</si>
  <si>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</si>
  <si>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</si>
  <si>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</si>
  <si>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</si>
  <si>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</si>
  <si>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</si>
  <si>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</si>
  <si>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</si>
  <si>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</si>
  <si>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</si>
  <si>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</si>
  <si>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</si>
  <si>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</si>
  <si>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</si>
  <si>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</si>
  <si>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</si>
  <si>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</si>
  <si>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</si>
  <si>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</si>
  <si>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</si>
  <si>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</si>
  <si>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</si>
  <si>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</si>
  <si>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</si>
  <si>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</si>
  <si>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</si>
  <si>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</si>
  <si>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</si>
  <si>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</si>
  <si>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</si>
  <si>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</si>
  <si>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</si>
  <si>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</si>
  <si>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</si>
  <si>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</si>
  <si>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</si>
  <si>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</si>
  <si>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</si>
  <si>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</si>
  <si>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</si>
  <si>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</si>
  <si>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</si>
  <si>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</si>
  <si>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</si>
  <si>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</si>
  <si>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</si>
  <si>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</si>
  <si>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</si>
  <si>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</si>
  <si>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</si>
  <si>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</si>
  <si>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</si>
  <si>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</si>
  <si>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</si>
  <si>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</si>
  <si>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</si>
  <si>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</si>
  <si>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</si>
  <si>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</si>
  <si>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</si>
  <si>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</si>
  <si>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</si>
  <si>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</si>
  <si>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</si>
  <si>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</si>
  <si>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</si>
  <si>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</si>
  <si>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</si>
  <si>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</si>
  <si>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</si>
  <si>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</si>
  <si>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</si>
  <si>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</si>
  <si>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</si>
  <si>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</si>
  <si>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</si>
  <si>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</si>
  <si>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</si>
  <si>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</si>
  <si>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</si>
  <si>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</si>
  <si>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</si>
  <si>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</si>
  <si>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</si>
  <si>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</si>
  <si>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</si>
  <si>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</si>
  <si>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</si>
  <si>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</si>
  <si>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</si>
  <si>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</si>
  <si>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</si>
  <si>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</si>
  <si>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</si>
  <si>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</si>
  <si>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</si>
  <si>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</si>
  <si>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</si>
  <si>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</si>
  <si>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</si>
  <si>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</si>
  <si>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</si>
  <si>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</si>
  <si>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</si>
  <si>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</si>
  <si>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</si>
  <si>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</si>
  <si>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</si>
  <si>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</si>
  <si>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</si>
  <si>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</si>
  <si>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</si>
  <si>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</si>
  <si>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</si>
  <si>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</si>
  <si>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</si>
  <si>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</si>
  <si>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</si>
  <si>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</si>
  <si>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</si>
  <si>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</si>
  <si>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</si>
  <si>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</si>
  <si>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</si>
  <si>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</si>
  <si>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</si>
  <si>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</si>
  <si>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</si>
  <si>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</si>
  <si>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</si>
  <si>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</si>
  <si>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</si>
  <si>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</si>
  <si>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</si>
  <si>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</si>
  <si>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</si>
  <si>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</si>
  <si>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</si>
  <si>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</si>
  <si>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</si>
  <si>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</si>
  <si>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</si>
  <si>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</si>
  <si>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</si>
  <si>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</si>
  <si>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</si>
  <si>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</si>
  <si>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</si>
  <si>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</si>
  <si>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</si>
  <si>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</si>
  <si>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</si>
  <si>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</si>
  <si>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</si>
  <si>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</si>
  <si>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</si>
  <si>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</si>
  <si>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</si>
  <si>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</si>
  <si>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</si>
  <si>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</si>
  <si>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</si>
  <si>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</si>
  <si>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</si>
  <si>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</si>
  <si>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</si>
  <si>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</si>
  <si>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</si>
  <si>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</si>
  <si>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</si>
  <si>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</si>
  <si>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</si>
  <si>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</si>
  <si>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</si>
  <si>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</si>
  <si>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</si>
  <si>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</si>
  <si>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</si>
  <si>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</si>
  <si>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</si>
  <si>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</si>
  <si>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</si>
  <si>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</si>
  <si>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</si>
  <si>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</si>
  <si>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</si>
  <si>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</si>
  <si>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</si>
  <si>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</si>
  <si>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</si>
  <si>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</si>
  <si>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</si>
  <si>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</si>
  <si>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</si>
  <si>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</si>
  <si>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</si>
  <si>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</si>
  <si>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</si>
  <si>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</si>
  <si>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</si>
  <si>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</si>
  <si>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</si>
  <si>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</si>
  <si>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</si>
  <si>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</si>
  <si>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</si>
  <si>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</si>
  <si>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</si>
  <si>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</si>
  <si>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</si>
  <si>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</si>
  <si>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</si>
  <si>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</si>
  <si>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</si>
  <si>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</si>
  <si>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</si>
  <si>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</si>
  <si>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</si>
  <si>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</si>
  <si>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</si>
  <si>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</si>
  <si>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</si>
  <si>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</si>
  <si>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</si>
  <si>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</si>
  <si>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</si>
  <si>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</si>
  <si>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</si>
  <si>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</si>
  <si>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</si>
  <si>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</si>
  <si>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</si>
  <si>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</si>
  <si>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</si>
  <si>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</si>
  <si>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</si>
  <si>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</si>
  <si>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</si>
  <si>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</si>
  <si>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</si>
  <si>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</si>
  <si>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</si>
  <si>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</si>
  <si>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</si>
  <si>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</si>
  <si>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</si>
  <si>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</si>
  <si>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</si>
  <si>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</si>
  <si>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</si>
  <si>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</si>
  <si>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</si>
  <si>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</si>
  <si>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</si>
  <si>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</si>
  <si>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</si>
  <si>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</si>
  <si>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</si>
  <si>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</si>
  <si>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</si>
  <si>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</si>
  <si>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</si>
  <si>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</si>
  <si>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</si>
  <si>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</si>
  <si>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</si>
  <si>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</si>
  <si>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</si>
  <si>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</si>
  <si>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</si>
  <si>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</si>
  <si>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</si>
  <si>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</si>
  <si>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</si>
  <si>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</si>
  <si>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</si>
  <si>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</si>
  <si>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</si>
  <si>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</si>
  <si>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</si>
  <si>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</si>
  <si>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</si>
  <si>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</si>
  <si>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</si>
  <si>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</si>
  <si>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</si>
  <si>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</si>
  <si>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</si>
  <si>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</si>
  <si>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</si>
  <si>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</si>
  <si>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</si>
  <si>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</si>
  <si>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</si>
  <si>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</si>
  <si>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</si>
  <si>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</si>
  <si>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</si>
  <si>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</si>
  <si>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</si>
  <si>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</si>
  <si>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</si>
  <si>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</si>
  <si>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</si>
  <si>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</si>
  <si>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</si>
  <si>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</si>
  <si>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</si>
  <si>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</si>
  <si>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</si>
  <si>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</si>
  <si>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</si>
  <si>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</si>
  <si>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</si>
  <si>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</si>
  <si>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</si>
  <si>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</si>
  <si>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</si>
  <si>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</si>
  <si>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</si>
  <si>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</si>
  <si>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</si>
  <si>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</si>
  <si>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</si>
  <si>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</si>
  <si>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</si>
  <si>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</si>
  <si>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</si>
  <si>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</si>
  <si>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</si>
  <si>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</si>
  <si>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</si>
  <si>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</si>
  <si>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</si>
  <si>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</si>
  <si>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</si>
  <si>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</si>
  <si>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</si>
  <si>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</si>
  <si>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</si>
  <si>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</si>
  <si>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</si>
  <si>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</si>
  <si>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</si>
  <si>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</si>
  <si>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</si>
  <si>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</si>
  <si>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</si>
  <si>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</si>
  <si>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</si>
  <si>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</si>
  <si>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</si>
  <si>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</si>
  <si>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</si>
  <si>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</si>
  <si>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</si>
  <si>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</si>
  <si>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</si>
  <si>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</si>
  <si>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</si>
  <si>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</si>
  <si>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</si>
  <si>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</si>
  <si>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</si>
  <si>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</si>
  <si>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</si>
  <si>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</si>
  <si>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</si>
  <si>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</si>
  <si>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</si>
  <si>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</si>
  <si>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</si>
  <si>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</si>
  <si>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</si>
  <si>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</si>
  <si>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</si>
  <si>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</si>
  <si>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</si>
  <si>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</si>
  <si>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</si>
  <si>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</si>
  <si>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</si>
  <si>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</si>
  <si>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</si>
  <si>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</si>
  <si>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</si>
  <si>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</si>
  <si>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</si>
  <si>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</si>
  <si>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</si>
  <si>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</si>
  <si>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</si>
  <si>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</si>
  <si>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</si>
  <si>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</si>
  <si>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</si>
  <si>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</si>
  <si>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</si>
  <si>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</si>
  <si>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</si>
  <si>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</si>
  <si>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</si>
  <si>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</si>
  <si>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</si>
  <si>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</si>
  <si>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</si>
  <si>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</si>
  <si>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</si>
  <si>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</si>
  <si>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</si>
  <si>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</si>
  <si>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</si>
  <si>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</si>
  <si>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</si>
  <si>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</si>
  <si>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</si>
  <si>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</si>
  <si>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</si>
  <si>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</si>
  <si>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</si>
  <si>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</si>
  <si>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</si>
  <si>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</si>
  <si>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</si>
  <si>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</si>
  <si>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</si>
  <si>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</si>
  <si>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</si>
  <si>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</si>
  <si>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</si>
  <si>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</si>
  <si>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</si>
  <si>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</si>
  <si>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</si>
  <si>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</si>
  <si>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</si>
  <si>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</si>
  <si>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</si>
  <si>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</si>
  <si>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</si>
  <si>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</si>
  <si>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</si>
  <si>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</si>
  <si>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</si>
  <si>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</si>
  <si>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</si>
  <si>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</si>
  <si>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</si>
  <si>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</si>
  <si>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</si>
  <si>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</si>
  <si>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</si>
  <si>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</si>
  <si>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</si>
  <si>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</si>
  <si>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</si>
  <si>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</si>
  <si>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</si>
  <si>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</si>
  <si>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</si>
  <si>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</si>
  <si>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</si>
  <si>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</si>
  <si>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</si>
  <si>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</si>
  <si>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</si>
  <si>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</si>
  <si>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</si>
  <si>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</si>
  <si>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</si>
  <si>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</si>
  <si>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</si>
  <si>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</si>
  <si>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</si>
  <si>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</si>
  <si>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</si>
  <si>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</si>
  <si>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</si>
  <si>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</si>
  <si>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</si>
  <si>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</si>
  <si>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</si>
  <si>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</si>
  <si>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</si>
  <si>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</si>
  <si>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</si>
  <si>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</si>
  <si>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</si>
  <si>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</si>
  <si>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</si>
  <si>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</si>
  <si>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</si>
  <si>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</si>
  <si>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</si>
  <si>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</si>
  <si>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</si>
  <si>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</si>
  <si>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</si>
  <si>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</si>
  <si>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</si>
  <si>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</si>
  <si>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</si>
  <si>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</si>
  <si>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</si>
  <si>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</si>
  <si>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</si>
  <si>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</si>
  <si>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</si>
  <si>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</si>
  <si>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</si>
  <si>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</si>
  <si>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</si>
  <si>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</si>
  <si>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</si>
  <si>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</si>
  <si>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</si>
  <si>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</si>
  <si>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</si>
  <si>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</si>
  <si>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</si>
  <si>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</si>
  <si>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</si>
  <si>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</si>
  <si>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</si>
  <si>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</si>
  <si>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</si>
  <si>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</si>
  <si>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</si>
  <si>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</si>
  <si>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</si>
  <si>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</si>
  <si>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</si>
  <si>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</si>
  <si>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</si>
  <si>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</si>
  <si>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</si>
  <si>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</si>
  <si>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</si>
  <si>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</si>
  <si>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</si>
  <si>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</si>
  <si>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</si>
  <si>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</si>
  <si>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</si>
  <si>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</si>
  <si>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</si>
  <si>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</si>
  <si>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</si>
  <si>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</si>
  <si>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</si>
  <si>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</si>
  <si>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</si>
  <si>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</si>
  <si>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</si>
  <si>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</si>
  <si>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</si>
  <si>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</si>
  <si>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</si>
  <si>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</si>
  <si>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</si>
  <si>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</si>
  <si>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</si>
  <si>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</si>
  <si>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</si>
  <si>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</si>
  <si>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</si>
  <si>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</si>
  <si>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</si>
  <si>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</si>
  <si>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</si>
  <si>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</si>
  <si>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</si>
  <si>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</si>
  <si>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</si>
  <si>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</si>
  <si>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</si>
  <si>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</si>
  <si>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</si>
  <si>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</si>
  <si>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</si>
  <si>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</si>
  <si>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</si>
  <si>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</si>
  <si>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</si>
  <si>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</si>
  <si>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</si>
  <si>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</si>
  <si>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</si>
  <si>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</si>
  <si>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</si>
  <si>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</si>
  <si>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</si>
  <si>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</si>
  <si>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</si>
  <si>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</si>
  <si>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</si>
  <si>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</si>
  <si>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</si>
  <si>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</si>
  <si>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</si>
  <si>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</si>
  <si>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</si>
  <si>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</si>
  <si>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</si>
  <si>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</si>
  <si>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</si>
  <si>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</si>
  <si>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</si>
  <si>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</si>
  <si>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</si>
  <si>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</si>
  <si>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</si>
  <si>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</si>
  <si>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</si>
  <si>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</si>
  <si>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</si>
  <si>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</si>
  <si>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</si>
  <si>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</si>
  <si>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</si>
  <si>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</si>
  <si>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</si>
  <si>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</si>
  <si>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</si>
  <si>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</si>
  <si>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</si>
  <si>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</si>
  <si>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</si>
  <si>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</si>
  <si>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</si>
  <si>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</si>
  <si>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</si>
  <si>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</si>
  <si>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</si>
  <si>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</si>
  <si>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</si>
  <si>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</si>
  <si>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</si>
  <si>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</si>
  <si>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</si>
  <si>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</si>
  <si>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</si>
  <si>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</si>
  <si>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</si>
  <si>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</si>
  <si>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</si>
  <si>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</si>
  <si>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</si>
  <si>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</si>
  <si>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</si>
  <si>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</si>
  <si>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</si>
  <si>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</si>
  <si>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</si>
  <si>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</si>
  <si>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</si>
  <si>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</si>
  <si>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</si>
  <si>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</si>
  <si>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</si>
  <si>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</si>
  <si>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</si>
  <si>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</si>
  <si>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</si>
  <si>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</si>
  <si>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</si>
  <si>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</si>
  <si>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</si>
  <si>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</si>
  <si>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</si>
  <si>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</si>
  <si>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</si>
  <si>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</si>
  <si>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</si>
  <si>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</si>
  <si>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</si>
  <si>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</si>
  <si>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</si>
  <si>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</si>
  <si>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</si>
  <si>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</si>
  <si>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</si>
  <si>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</si>
  <si>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</si>
  <si>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</si>
  <si>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</si>
  <si>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</si>
  <si>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</si>
  <si>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</si>
  <si>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</si>
  <si>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</si>
  <si>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</si>
  <si>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</si>
  <si>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</si>
  <si>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</si>
  <si>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</si>
  <si>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</si>
  <si>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</si>
  <si>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</si>
  <si>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</si>
  <si>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</si>
  <si>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</si>
  <si>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</si>
  <si>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</si>
  <si>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</si>
  <si>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</si>
  <si>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</si>
  <si>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</si>
  <si>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</si>
  <si>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</si>
  <si>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</si>
  <si>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</si>
  <si>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</si>
  <si>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</si>
  <si>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</si>
  <si>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</si>
  <si>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</si>
  <si>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</si>
  <si>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</si>
  <si>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</si>
  <si>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</si>
  <si>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</si>
  <si>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</si>
  <si>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</si>
  <si>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</si>
  <si>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</si>
  <si>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</si>
  <si>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</si>
  <si>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</si>
  <si>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</si>
  <si>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</si>
  <si>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</si>
  <si>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</si>
  <si>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</si>
  <si>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</si>
  <si>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</si>
  <si>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</si>
  <si>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</si>
  <si>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</si>
  <si>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</si>
  <si>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</si>
  <si>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</si>
  <si>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</si>
  <si>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</si>
  <si>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</si>
  <si>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</si>
  <si>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</si>
  <si>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</si>
  <si>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</si>
  <si>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</si>
  <si>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</si>
  <si>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</si>
  <si>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</si>
  <si>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</si>
  <si>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</si>
  <si>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</si>
  <si>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</si>
  <si>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</si>
  <si>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</si>
  <si>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</si>
  <si>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</si>
  <si>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</si>
  <si>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</si>
  <si>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</si>
  <si>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</si>
  <si>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</si>
  <si>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</si>
  <si>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</si>
  <si>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</si>
  <si>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</si>
  <si>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</si>
  <si>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</si>
  <si>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</si>
  <si>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</si>
  <si>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</si>
  <si>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</si>
  <si>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</si>
  <si>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</si>
  <si>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</si>
  <si>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</si>
  <si>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</si>
  <si>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</si>
  <si>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</si>
  <si>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</si>
  <si>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</si>
  <si>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</si>
  <si>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</si>
  <si>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</si>
  <si>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</si>
  <si>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</si>
  <si>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</si>
  <si>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</si>
  <si>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</si>
  <si>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</si>
  <si>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</si>
  <si>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</si>
  <si>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</si>
  <si>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</si>
  <si>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</si>
  <si>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</si>
  <si>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</si>
  <si>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</si>
  <si>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</si>
  <si>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</si>
  <si>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</si>
  <si>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</si>
  <si>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</si>
  <si>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</si>
  <si>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</si>
  <si>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</si>
  <si>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</si>
  <si>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</si>
  <si>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</si>
  <si>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</si>
  <si>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</si>
  <si>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</si>
  <si>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</si>
  <si>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</si>
  <si>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</si>
  <si>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</si>
  <si>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</si>
  <si>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</si>
  <si>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</si>
  <si>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</si>
  <si>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</si>
  <si>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</si>
  <si>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</si>
  <si>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</si>
  <si>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</si>
  <si>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</si>
  <si>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</si>
  <si>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</si>
  <si>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</si>
  <si>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</si>
  <si>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</si>
  <si>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</si>
  <si>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</si>
  <si>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</si>
  <si>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</si>
  <si>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</si>
  <si>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</si>
  <si>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</si>
  <si>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</si>
  <si>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</si>
  <si>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</si>
  <si>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</si>
  <si>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</si>
  <si>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</si>
  <si>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</si>
  <si>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</si>
  <si>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</si>
  <si>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</si>
  <si>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</si>
  <si>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</si>
  <si>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</si>
  <si>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</si>
  <si>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</si>
  <si>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</si>
  <si>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</si>
  <si>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</si>
  <si>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</si>
  <si>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</si>
  <si>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</si>
  <si>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</si>
  <si>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</si>
  <si>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</si>
  <si>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</si>
  <si>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</si>
  <si>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</si>
  <si>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</si>
  <si>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</si>
  <si>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</si>
  <si>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</si>
  <si>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</si>
  <si>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</si>
  <si>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</si>
  <si>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</si>
  <si>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</si>
  <si>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</si>
  <si>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</si>
  <si>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</si>
  <si>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</si>
  <si>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</si>
  <si>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</si>
  <si>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</si>
  <si>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</si>
  <si>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</si>
  <si>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</si>
  <si>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</si>
  <si>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</si>
  <si>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</si>
  <si>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</si>
  <si>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</si>
  <si>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</si>
  <si>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</si>
  <si>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</si>
  <si>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</si>
  <si>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</si>
  <si>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</si>
  <si>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</si>
  <si>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</si>
  <si>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</si>
  <si>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</si>
  <si>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</si>
  <si>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</si>
  <si>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</si>
  <si>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</si>
  <si>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</si>
  <si>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</si>
  <si>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</si>
  <si>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</si>
  <si>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</si>
  <si>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</si>
  <si>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</si>
  <si>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</si>
  <si>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</si>
  <si>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</si>
  <si>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</si>
  <si>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</si>
  <si>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</si>
  <si>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</si>
  <si>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</si>
  <si>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</si>
  <si>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</si>
  <si>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</si>
  <si>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</si>
  <si>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</si>
  <si>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</si>
  <si>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</si>
  <si>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</si>
  <si>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</si>
  <si>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</si>
  <si>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</si>
  <si>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</si>
  <si>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</si>
  <si>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</si>
  <si>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</si>
  <si>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</si>
  <si>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</si>
  <si>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</si>
  <si>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</si>
  <si>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</si>
  <si>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</si>
  <si>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</si>
  <si>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</si>
  <si>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</si>
  <si>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</si>
  <si>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</si>
  <si>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</si>
  <si>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</si>
  <si>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</si>
  <si>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</si>
  <si>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</si>
  <si>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</si>
  <si>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</si>
  <si>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</si>
  <si>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</si>
  <si>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</si>
  <si>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</si>
  <si>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</si>
  <si>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</si>
  <si>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</si>
  <si>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</si>
  <si>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</si>
  <si>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</si>
  <si>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</si>
  <si>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</si>
  <si>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</si>
  <si>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</si>
  <si>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</si>
  <si>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</si>
  <si>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</si>
  <si>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</si>
  <si>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</si>
  <si>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</si>
  <si>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</si>
  <si>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</si>
  <si>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</si>
  <si>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</si>
  <si>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</si>
  <si>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</si>
  <si>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</si>
  <si>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</si>
  <si>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</si>
  <si>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</si>
  <si>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</si>
  <si>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</si>
  <si>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</si>
  <si>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</si>
  <si>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</si>
  <si>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</si>
  <si>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</si>
  <si>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</si>
  <si>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</si>
  <si>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</si>
  <si>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</si>
  <si>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</si>
  <si>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</si>
  <si>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</si>
  <si>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</si>
  <si>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</si>
  <si>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</si>
  <si>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</si>
  <si>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</si>
  <si>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</si>
  <si>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</si>
  <si>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</si>
  <si>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</si>
  <si>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</si>
  <si>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</si>
  <si>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</si>
  <si>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</si>
  <si>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</si>
  <si>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</si>
  <si>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</si>
  <si>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</si>
  <si>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</si>
  <si>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</si>
  <si>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</si>
  <si>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</si>
  <si>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</si>
  <si>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</si>
  <si>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</si>
  <si>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</si>
  <si>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</si>
  <si>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</si>
  <si>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</si>
  <si>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</si>
  <si>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</si>
  <si>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</si>
  <si>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</si>
  <si>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</si>
  <si>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</si>
  <si>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</si>
  <si>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</si>
  <si>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</si>
  <si>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</si>
  <si>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</si>
  <si>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</si>
  <si>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</si>
  <si>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</si>
  <si>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</si>
  <si>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</si>
  <si>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</si>
  <si>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</si>
  <si>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</si>
  <si>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</si>
  <si>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</si>
  <si>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</si>
  <si>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</si>
  <si>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</si>
  <si>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</si>
  <si>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</si>
  <si>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</si>
  <si>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</si>
  <si>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</si>
  <si>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</si>
  <si>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</si>
  <si>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</si>
  <si>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</si>
  <si>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</si>
  <si>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</si>
  <si>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</si>
  <si>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</si>
  <si>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</si>
  <si>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</si>
  <si>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</si>
  <si>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</si>
  <si>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</si>
  <si>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</si>
  <si>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</si>
  <si>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</si>
  <si>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</si>
  <si>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</si>
  <si>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</si>
  <si>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</si>
  <si>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</si>
  <si>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</si>
  <si>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</si>
  <si>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</si>
  <si>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</si>
  <si>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</si>
  <si>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</si>
  <si>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</si>
  <si>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</si>
  <si>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</si>
  <si>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</si>
  <si>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</si>
  <si>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</si>
  <si>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</si>
  <si>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</si>
  <si>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</si>
  <si>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</si>
  <si>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</si>
  <si>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</si>
  <si>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</si>
  <si>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</si>
  <si>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</si>
  <si>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</si>
  <si>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</si>
  <si>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</si>
  <si>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</si>
  <si>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</si>
  <si>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</si>
  <si>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</si>
  <si>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</si>
  <si>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</si>
  <si>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</si>
  <si>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</si>
  <si>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</si>
  <si>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</si>
  <si>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</si>
  <si>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</si>
  <si>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</si>
  <si>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</si>
  <si>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</si>
  <si>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</si>
  <si>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</si>
  <si>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</si>
  <si>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</si>
  <si>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</si>
  <si>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</si>
  <si>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</si>
  <si>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</si>
  <si>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</si>
  <si>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</si>
  <si>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</si>
  <si>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</si>
  <si>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</si>
  <si>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</si>
  <si>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</si>
  <si>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</si>
  <si>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</si>
  <si>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</si>
  <si>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</si>
  <si>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</si>
  <si>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</si>
  <si>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</si>
  <si>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</si>
  <si>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</si>
  <si>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</si>
  <si>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</si>
  <si>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</si>
  <si>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</si>
  <si>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</si>
  <si>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</si>
  <si>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</si>
  <si>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</si>
  <si>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</si>
  <si>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</si>
  <si>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</si>
  <si>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</si>
  <si>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</si>
  <si>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</si>
  <si>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</si>
  <si>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</si>
  <si>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</si>
  <si>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</si>
  <si>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</si>
  <si>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</si>
  <si>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</si>
  <si>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</si>
  <si>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</si>
  <si>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</si>
  <si>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</si>
  <si>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</si>
  <si>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</si>
  <si>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</si>
  <si>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</si>
  <si>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</si>
  <si>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</si>
  <si>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</si>
  <si>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</si>
  <si>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</si>
  <si>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</si>
  <si>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</si>
  <si>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</si>
  <si>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</si>
  <si>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</si>
  <si>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</si>
  <si>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</si>
  <si>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</si>
  <si>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</si>
  <si>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</si>
  <si>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</si>
  <si>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</si>
  <si>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</si>
  <si>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</si>
  <si>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</si>
  <si>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</si>
  <si>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</si>
  <si>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</si>
  <si>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</si>
  <si>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</si>
  <si>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</si>
  <si>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</si>
  <si>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</si>
  <si>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</si>
  <si>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</si>
  <si>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</si>
  <si>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</si>
  <si>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</si>
  <si>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</si>
  <si>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</si>
  <si>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</si>
  <si>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</si>
  <si>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</si>
  <si>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</si>
  <si>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</si>
  <si>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</si>
  <si>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</si>
  <si>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</si>
  <si>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</si>
  <si>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</si>
  <si>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</si>
  <si>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</si>
  <si>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</si>
  <si>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</si>
  <si>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</si>
  <si>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</si>
  <si>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</si>
  <si>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</si>
  <si>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</si>
  <si>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</si>
  <si>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</si>
  <si>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</si>
  <si>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</si>
  <si>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</si>
  <si>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</si>
  <si>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</si>
  <si>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</si>
  <si>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</si>
  <si>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</si>
  <si>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</si>
  <si>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</si>
  <si>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</si>
  <si>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</si>
  <si>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</si>
  <si>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</si>
  <si>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</si>
  <si>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</si>
  <si>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</si>
  <si>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</si>
  <si>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</si>
  <si>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</si>
  <si>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</si>
  <si>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</si>
  <si>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</si>
  <si>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</si>
  <si>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</si>
  <si>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</si>
  <si>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</si>
  <si>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</si>
  <si>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</si>
  <si>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</si>
  <si>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</si>
  <si>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</si>
  <si>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</si>
  <si>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</si>
  <si>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</si>
  <si>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</si>
  <si>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</si>
  <si>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</si>
  <si>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</si>
  <si>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</si>
  <si>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</si>
  <si>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</si>
  <si>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</si>
  <si>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</si>
  <si>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</si>
  <si>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</si>
  <si>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</si>
  <si>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</si>
  <si>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</si>
  <si>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</si>
  <si>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</si>
  <si>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</si>
  <si>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</si>
  <si>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</si>
  <si>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</si>
  <si>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</si>
  <si>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</si>
  <si>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</si>
  <si>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</si>
  <si>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</si>
  <si>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</si>
  <si>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</si>
  <si>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</si>
  <si>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</si>
  <si>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</si>
  <si>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</si>
  <si>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</si>
  <si>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</si>
  <si>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</si>
  <si>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</si>
  <si>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</si>
  <si>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</si>
  <si>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</si>
  <si>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</si>
  <si>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</si>
  <si>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</si>
  <si>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</si>
  <si>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</si>
  <si>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</si>
  <si>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</si>
  <si>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</si>
  <si>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</si>
  <si>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</si>
  <si>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</si>
  <si>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</si>
  <si>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</si>
  <si>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</si>
  <si>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</si>
  <si>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</si>
  <si>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</si>
  <si>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</si>
  <si>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</si>
  <si>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</si>
  <si>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</si>
  <si>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</si>
  <si>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</si>
  <si>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</si>
  <si>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</si>
  <si>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</si>
  <si>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</si>
  <si>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</si>
  <si>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</si>
  <si>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</si>
  <si>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</si>
  <si>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</si>
  <si>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</si>
  <si>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</si>
  <si>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</si>
  <si>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</si>
  <si>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</si>
  <si>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</si>
  <si>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</si>
  <si>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</si>
  <si>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</si>
  <si>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</si>
  <si>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</si>
  <si>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</si>
  <si>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</si>
  <si>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</si>
  <si>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</si>
  <si>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</si>
  <si>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</si>
  <si>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</si>
  <si>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</si>
  <si>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</si>
  <si>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</si>
  <si>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</si>
  <si>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</si>
  <si>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</si>
  <si>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</si>
  <si>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</si>
  <si>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</si>
  <si>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</si>
  <si>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</si>
  <si>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</si>
  <si>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</si>
  <si>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</si>
  <si>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</si>
  <si>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</si>
  <si>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</si>
  <si>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</si>
  <si>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</si>
  <si>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</si>
  <si>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</si>
  <si>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</si>
  <si>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</si>
  <si>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</si>
  <si>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</si>
  <si>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</si>
  <si>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</si>
  <si>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</si>
  <si>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</si>
  <si>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</si>
  <si>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</si>
  <si>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</si>
  <si>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</si>
  <si>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</si>
  <si>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</si>
  <si>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</si>
  <si>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</si>
  <si>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</si>
  <si>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</si>
  <si>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</si>
  <si>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</si>
  <si>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</si>
  <si>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</si>
  <si>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</si>
  <si>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</si>
  <si>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</si>
  <si>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</si>
  <si>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</si>
  <si>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</si>
  <si>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</si>
  <si>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</si>
  <si>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</si>
  <si>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</si>
  <si>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</si>
  <si>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</si>
  <si>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</si>
  <si>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</si>
  <si>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</si>
  <si>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</si>
  <si>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</si>
  <si>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</si>
  <si>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</si>
  <si>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</si>
  <si>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</si>
  <si>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</si>
  <si>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</si>
  <si>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</si>
  <si>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</si>
  <si>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</si>
  <si>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</si>
  <si>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</si>
  <si>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</si>
  <si>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</si>
  <si>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</si>
  <si>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</si>
  <si>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</si>
  <si>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</si>
  <si>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</si>
  <si>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</si>
  <si>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</si>
  <si>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</si>
  <si>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</si>
  <si>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</si>
  <si>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</si>
  <si>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</si>
  <si>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</si>
  <si>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</si>
  <si>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</si>
  <si>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</si>
  <si>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</si>
  <si>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</si>
  <si>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</si>
  <si>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</si>
  <si>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</si>
  <si>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</si>
  <si>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</si>
  <si>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</si>
  <si>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</si>
  <si>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</si>
  <si>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</si>
  <si>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</si>
  <si>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</si>
  <si>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</si>
  <si>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</si>
  <si>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</si>
  <si>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</si>
  <si>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</si>
  <si>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</si>
  <si>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</si>
  <si>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</si>
  <si>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</si>
  <si>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</si>
  <si>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</si>
  <si>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</si>
  <si>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</si>
  <si>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</si>
  <si>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</si>
  <si>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</si>
  <si>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</si>
  <si>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</si>
  <si>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</si>
  <si>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</si>
  <si>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</si>
  <si>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</si>
  <si>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</si>
  <si>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</si>
  <si>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</si>
  <si>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</si>
  <si>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</si>
  <si>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</si>
  <si>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</si>
  <si>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</si>
  <si>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</si>
  <si>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</si>
  <si>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</si>
  <si>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</si>
  <si>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</si>
  <si>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</si>
  <si>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</si>
  <si>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</si>
  <si>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</si>
  <si>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</si>
  <si>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</si>
  <si>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</si>
  <si>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</si>
  <si>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</si>
  <si>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</si>
  <si>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</si>
  <si>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</si>
  <si>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</si>
  <si>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</si>
  <si>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</si>
  <si>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</si>
  <si>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</si>
  <si>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</si>
  <si>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</si>
  <si>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</si>
  <si>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</si>
  <si>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</si>
  <si>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</si>
  <si>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</si>
  <si>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</si>
  <si>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</si>
  <si>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</si>
  <si>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</si>
  <si>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</si>
  <si>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</si>
  <si>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</si>
  <si>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</si>
  <si>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</si>
  <si>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</si>
  <si>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</si>
  <si>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</si>
  <si>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</si>
  <si>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</si>
  <si>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</si>
  <si>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</si>
  <si>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</si>
  <si>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</si>
  <si>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</si>
  <si>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</si>
  <si>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</si>
  <si>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</si>
  <si>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</si>
  <si>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</si>
  <si>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</si>
  <si>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</si>
  <si>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</si>
  <si>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</si>
  <si>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</si>
  <si>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</si>
  <si>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</si>
  <si>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</si>
  <si>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</si>
  <si>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</si>
  <si>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</si>
  <si>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</si>
  <si>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</si>
  <si>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</si>
  <si>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</si>
  <si>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</si>
  <si>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</si>
  <si>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</si>
  <si>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</si>
  <si>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</si>
  <si>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</si>
  <si>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</si>
  <si>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</si>
  <si>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</si>
  <si>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</si>
  <si>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</si>
  <si>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</si>
  <si>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</si>
  <si>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</si>
  <si>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</si>
  <si>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</si>
  <si>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</si>
  <si>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</si>
  <si>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</si>
  <si>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</si>
  <si>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</si>
  <si>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</si>
  <si>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</si>
  <si>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</si>
  <si>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</si>
  <si>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</si>
  <si>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</si>
  <si>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</si>
  <si>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</si>
  <si>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</si>
  <si>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</si>
  <si>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</si>
  <si>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</si>
  <si>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</si>
  <si>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</si>
  <si>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</si>
  <si>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</si>
  <si>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</si>
  <si>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</si>
  <si>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</si>
  <si>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</si>
  <si>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</si>
  <si>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</si>
  <si>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</si>
  <si>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</si>
  <si>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</si>
  <si>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</si>
  <si>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</si>
  <si>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</si>
  <si>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</si>
  <si>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</si>
  <si>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</si>
  <si>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</si>
  <si>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</si>
  <si>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</si>
  <si>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</si>
  <si>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</si>
  <si>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</si>
  <si>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</si>
  <si>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</si>
  <si>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</si>
  <si>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</si>
  <si>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</si>
  <si>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</si>
  <si>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</si>
  <si>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</si>
  <si>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</si>
  <si>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</si>
  <si>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</si>
  <si>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</si>
  <si>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</si>
  <si>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</si>
  <si>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</si>
  <si>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</si>
  <si>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</si>
  <si>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</si>
  <si>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</si>
  <si>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</si>
  <si>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</si>
  <si>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</si>
  <si>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</si>
  <si>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</si>
  <si>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</si>
  <si>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</si>
  <si>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</si>
  <si>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</si>
  <si>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</si>
  <si>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</si>
  <si>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</si>
  <si>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</si>
  <si>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</si>
  <si>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</si>
  <si>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</si>
  <si>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</si>
  <si>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</si>
  <si>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</si>
  <si>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</si>
  <si>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</si>
  <si>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</si>
  <si>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</si>
  <si>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</si>
  <si>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</si>
  <si>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</si>
  <si>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</si>
  <si>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</si>
  <si>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</si>
  <si>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</si>
  <si>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</si>
  <si>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</si>
  <si>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</si>
  <si>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</si>
  <si>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</si>
  <si>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</si>
  <si>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</si>
  <si>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</si>
  <si>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</si>
  <si>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</si>
  <si>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</si>
  <si>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</si>
  <si>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</si>
  <si>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</si>
  <si>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</si>
  <si>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</si>
  <si>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</si>
  <si>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</si>
  <si>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</si>
  <si>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</si>
  <si>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</si>
  <si>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</si>
  <si>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</si>
  <si>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</si>
  <si>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</si>
  <si>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</si>
  <si>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</si>
  <si>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</si>
  <si>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</si>
  <si>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</si>
  <si>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GIMNAZIJA TITUŠA BREZOVAČKOG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</si>
</sst>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7578904</v>
      </c>
      <c r="D2" s="6">
        <f>'PR-RAS'!E6</f>
        <v>8330575.0799999991</v>
      </c>
      <c r="E2" s="6">
        <v>0</v>
      </c>
      <c r="F2" s="6">
        <v>0</v>
      </c>
      <c r="G2" s="7">
        <f t="shared" ref="G2:G264" si="0">(B2/1000)*(C2*1+D2*2)</f>
        <v>24240.054159999996</v>
      </c>
      <c r="H2" s="7">
        <f t="shared" ref="H2:H264" si="1">ABS(C2-ROUND(C2,0))+ABS(D2-ROUND(D2,0))</f>
        <v>7.9999999143183231E-2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6928300</v>
      </c>
      <c r="D46" s="1">
        <f>'PR-RAS'!E50</f>
        <v>7621699.5599999996</v>
      </c>
      <c r="E46" s="1">
        <v>0</v>
      </c>
      <c r="F46" s="1">
        <v>0</v>
      </c>
      <c r="G46" s="2">
        <f t="shared" si="0"/>
        <v>997726.46039999987</v>
      </c>
      <c r="H46" s="2">
        <f t="shared" si="1"/>
        <v>0.44000000040978193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235849</v>
      </c>
      <c r="D58" s="1">
        <f>'PR-RAS'!E62</f>
        <v>121043.4</v>
      </c>
      <c r="E58" s="1">
        <v>0</v>
      </c>
      <c r="F58" s="1">
        <v>0</v>
      </c>
      <c r="G58" s="2">
        <f t="shared" si="0"/>
        <v>27242.3406</v>
      </c>
      <c r="H58" s="2">
        <f t="shared" si="1"/>
        <v>0.39999999999417923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235849</v>
      </c>
      <c r="D59" s="1">
        <f>'PR-RAS'!E63</f>
        <v>121043.4</v>
      </c>
      <c r="E59" s="1">
        <v>0</v>
      </c>
      <c r="F59" s="1">
        <v>0</v>
      </c>
      <c r="G59" s="2">
        <f t="shared" si="0"/>
        <v>27720.276400000002</v>
      </c>
      <c r="H59" s="2">
        <f t="shared" si="1"/>
        <v>0.39999999999417923</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6692451</v>
      </c>
      <c r="D64" s="1">
        <f>'PR-RAS'!E68</f>
        <v>7440625.3099999996</v>
      </c>
      <c r="E64" s="1">
        <v>0</v>
      </c>
      <c r="F64" s="1">
        <v>0</v>
      </c>
      <c r="G64" s="2">
        <f t="shared" si="0"/>
        <v>1359143.2020599998</v>
      </c>
      <c r="H64" s="2">
        <f t="shared" si="1"/>
        <v>0.30999999959021807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6692451</v>
      </c>
      <c r="D65" s="1">
        <f>'PR-RAS'!E69</f>
        <v>7436125.3099999996</v>
      </c>
      <c r="E65" s="1">
        <v>0</v>
      </c>
      <c r="F65" s="1">
        <v>0</v>
      </c>
      <c r="G65" s="2">
        <f t="shared" si="0"/>
        <v>1380140.9036799998</v>
      </c>
      <c r="H65" s="2">
        <f t="shared" si="1"/>
        <v>0.30999999959021807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4500</v>
      </c>
      <c r="E66" s="1">
        <v>0</v>
      </c>
      <c r="F66" s="1">
        <v>0</v>
      </c>
      <c r="G66" s="2">
        <f t="shared" si="0"/>
        <v>585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60030.85</v>
      </c>
      <c r="E70" s="1">
        <v>0</v>
      </c>
      <c r="F70" s="1">
        <v>0</v>
      </c>
      <c r="G70" s="2">
        <f t="shared" si="0"/>
        <v>8284.2573000000011</v>
      </c>
      <c r="H70" s="2">
        <f t="shared" si="1"/>
        <v>0.15000000000145519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60030.85</v>
      </c>
      <c r="E71" s="1">
        <v>0</v>
      </c>
      <c r="F71" s="1">
        <v>0</v>
      </c>
      <c r="G71" s="2">
        <f t="shared" si="0"/>
        <v>8404.3190000000013</v>
      </c>
      <c r="H71" s="2">
        <f t="shared" si="1"/>
        <v>0.15000000000145519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v>
      </c>
      <c r="D78" s="1">
        <f>'PR-RAS'!E82</f>
        <v>7.01</v>
      </c>
      <c r="E78" s="1">
        <v>0</v>
      </c>
      <c r="F78" s="1">
        <v>0</v>
      </c>
      <c r="G78" s="2">
        <f t="shared" si="0"/>
        <v>2.3885399999999999</v>
      </c>
      <c r="H78" s="2">
        <f t="shared" si="1"/>
        <v>9.9999999999997868E-3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v>
      </c>
      <c r="D79" s="1">
        <f>'PR-RAS'!E83</f>
        <v>7.01</v>
      </c>
      <c r="E79" s="1">
        <v>0</v>
      </c>
      <c r="F79" s="1">
        <v>0</v>
      </c>
      <c r="G79" s="2">
        <f t="shared" si="0"/>
        <v>2.4195600000000002</v>
      </c>
      <c r="H79" s="2">
        <f t="shared" si="1"/>
        <v>9.9999999999997868E-3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v>
      </c>
      <c r="D81" s="1">
        <f>'PR-RAS'!E85</f>
        <v>7.01</v>
      </c>
      <c r="E81" s="1">
        <v>0</v>
      </c>
      <c r="F81" s="1">
        <v>0</v>
      </c>
      <c r="G81" s="2">
        <f t="shared" si="0"/>
        <v>2.4815999999999998</v>
      </c>
      <c r="H81" s="2">
        <f t="shared" si="1"/>
        <v>9.9999999999997868E-3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33040</v>
      </c>
      <c r="D102" s="1">
        <f>'PR-RAS'!E106</f>
        <v>51706.16</v>
      </c>
      <c r="E102" s="1">
        <v>0</v>
      </c>
      <c r="F102" s="1">
        <v>0</v>
      </c>
      <c r="G102" s="2">
        <f t="shared" si="0"/>
        <v>13781.684320000002</v>
      </c>
      <c r="H102" s="2">
        <f t="shared" si="1"/>
        <v>0.16000000000349246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33040</v>
      </c>
      <c r="D108" s="1">
        <f>'PR-RAS'!E112</f>
        <v>51706.16</v>
      </c>
      <c r="E108" s="1">
        <v>0</v>
      </c>
      <c r="F108" s="1">
        <v>0</v>
      </c>
      <c r="G108" s="2">
        <f t="shared" si="0"/>
        <v>14600.39824</v>
      </c>
      <c r="H108" s="2">
        <f t="shared" si="1"/>
        <v>0.16000000000349246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33040</v>
      </c>
      <c r="D113" s="1">
        <f>'PR-RAS'!E117</f>
        <v>51706.16</v>
      </c>
      <c r="E113" s="1">
        <v>0</v>
      </c>
      <c r="F113" s="1">
        <v>0</v>
      </c>
      <c r="G113" s="2">
        <f t="shared" si="0"/>
        <v>15282.65984</v>
      </c>
      <c r="H113" s="2">
        <f t="shared" si="1"/>
        <v>0.16000000000349246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127600</v>
      </c>
      <c r="D120" s="1">
        <f>'PR-RAS'!E124</f>
        <v>400</v>
      </c>
      <c r="E120" s="1">
        <v>0</v>
      </c>
      <c r="F120" s="1">
        <v>0</v>
      </c>
      <c r="G120" s="2">
        <f t="shared" si="0"/>
        <v>15279.599999999999</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127600</v>
      </c>
      <c r="D124" s="1">
        <f>'PR-RAS'!E128</f>
        <v>400</v>
      </c>
      <c r="E124" s="1">
        <v>0</v>
      </c>
      <c r="F124" s="1">
        <v>0</v>
      </c>
      <c r="G124" s="2">
        <f t="shared" si="0"/>
        <v>15793.199999999999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127600</v>
      </c>
      <c r="D125" s="1">
        <f>'PR-RAS'!E129</f>
        <v>400</v>
      </c>
      <c r="E125" s="1">
        <v>0</v>
      </c>
      <c r="F125" s="1">
        <v>0</v>
      </c>
      <c r="G125" s="2">
        <f t="shared" si="0"/>
        <v>15921.6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489947</v>
      </c>
      <c r="D129" s="1">
        <f>'PR-RAS'!E133</f>
        <v>656762.35</v>
      </c>
      <c r="E129" s="1">
        <v>0</v>
      </c>
      <c r="F129" s="1">
        <v>0</v>
      </c>
      <c r="G129" s="2">
        <f t="shared" si="0"/>
        <v>230844.37760000001</v>
      </c>
      <c r="H129" s="2">
        <f t="shared" si="1"/>
        <v>0.34999999997671694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489947</v>
      </c>
      <c r="D130" s="1">
        <f>'PR-RAS'!E134</f>
        <v>656762.35</v>
      </c>
      <c r="E130" s="1">
        <v>0</v>
      </c>
      <c r="F130" s="1">
        <v>0</v>
      </c>
      <c r="G130" s="2">
        <f t="shared" si="0"/>
        <v>232647.8493</v>
      </c>
      <c r="H130" s="2">
        <f t="shared" si="1"/>
        <v>0.34999999997671694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485459</v>
      </c>
      <c r="D131" s="1">
        <f>'PR-RAS'!E135</f>
        <v>652070.99</v>
      </c>
      <c r="E131" s="1">
        <v>0</v>
      </c>
      <c r="F131" s="1">
        <v>0</v>
      </c>
      <c r="G131" s="2">
        <f t="shared" si="0"/>
        <v>232648.1274</v>
      </c>
      <c r="H131" s="2">
        <f t="shared" si="1"/>
        <v>1.0000000009313226E-2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4488</v>
      </c>
      <c r="D132" s="1">
        <f>'PR-RAS'!E136</f>
        <v>4691.3599999999997</v>
      </c>
      <c r="E132" s="1">
        <v>0</v>
      </c>
      <c r="F132" s="1">
        <v>0</v>
      </c>
      <c r="G132" s="2">
        <f t="shared" si="0"/>
        <v>1817.06432</v>
      </c>
      <c r="H132" s="2">
        <f t="shared" si="1"/>
        <v>0.35999999999967258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7425789</v>
      </c>
      <c r="D147" s="1">
        <f>'PR-RAS'!E151</f>
        <v>8303371.7699999996</v>
      </c>
      <c r="E147" s="1">
        <v>0</v>
      </c>
      <c r="F147" s="1">
        <v>0</v>
      </c>
      <c r="G147" s="2">
        <f t="shared" si="0"/>
        <v>3508749.7508399999</v>
      </c>
      <c r="H147" s="2">
        <f t="shared" si="1"/>
        <v>0.23000000044703484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6732912</v>
      </c>
      <c r="D148" s="1">
        <f>'PR-RAS'!E152</f>
        <v>7482840.9799999995</v>
      </c>
      <c r="E148" s="1">
        <v>0</v>
      </c>
      <c r="F148" s="1">
        <v>0</v>
      </c>
      <c r="G148" s="2">
        <f t="shared" si="0"/>
        <v>3189693.3121199999</v>
      </c>
      <c r="H148" s="2">
        <f t="shared" si="1"/>
        <v>2.0000000484287739E-2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5587075</v>
      </c>
      <c r="D149" s="1">
        <f>'PR-RAS'!E153</f>
        <v>6182991.75</v>
      </c>
      <c r="E149" s="1">
        <v>0</v>
      </c>
      <c r="F149" s="1">
        <v>0</v>
      </c>
      <c r="G149" s="2">
        <f t="shared" si="0"/>
        <v>2657052.6579999998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5374255</v>
      </c>
      <c r="D150" s="1">
        <f>'PR-RAS'!E154</f>
        <v>5940722.96</v>
      </c>
      <c r="E150" s="1">
        <v>0</v>
      </c>
      <c r="F150" s="1">
        <v>0</v>
      </c>
      <c r="G150" s="2">
        <f t="shared" si="0"/>
        <v>2571099.4370800001</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54060</v>
      </c>
      <c r="D152" s="1">
        <f>'PR-RAS'!E156</f>
        <v>89349.46</v>
      </c>
      <c r="E152" s="1">
        <v>0</v>
      </c>
      <c r="F152" s="1">
        <v>0</v>
      </c>
      <c r="G152" s="2">
        <f t="shared" si="0"/>
        <v>35146.596920000004</v>
      </c>
      <c r="H152" s="2">
        <f t="shared" si="1"/>
        <v>0.46000000000640284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158760</v>
      </c>
      <c r="D153" s="1">
        <f>'PR-RAS'!E157</f>
        <v>152919.32999999999</v>
      </c>
      <c r="E153" s="1">
        <v>0</v>
      </c>
      <c r="F153" s="1">
        <v>0</v>
      </c>
      <c r="G153" s="2">
        <f t="shared" si="0"/>
        <v>70618.996319999991</v>
      </c>
      <c r="H153" s="2">
        <f t="shared" si="1"/>
        <v>0.32999999998719431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239304</v>
      </c>
      <c r="D154" s="1">
        <f>'PR-RAS'!E158</f>
        <v>277244.52</v>
      </c>
      <c r="E154" s="1">
        <v>0</v>
      </c>
      <c r="F154" s="1">
        <v>0</v>
      </c>
      <c r="G154" s="2">
        <f t="shared" si="0"/>
        <v>121450.33512</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906533</v>
      </c>
      <c r="D155" s="1">
        <f>'PR-RAS'!E159</f>
        <v>1022604.7100000001</v>
      </c>
      <c r="E155" s="1">
        <v>0</v>
      </c>
      <c r="F155" s="1">
        <v>0</v>
      </c>
      <c r="G155" s="2">
        <f t="shared" si="0"/>
        <v>454568.33267999999</v>
      </c>
      <c r="H155" s="2">
        <f t="shared" si="1"/>
        <v>0.28999999992083758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906533</v>
      </c>
      <c r="D157" s="1">
        <f>'PR-RAS'!E161</f>
        <v>1018953.03</v>
      </c>
      <c r="E157" s="1">
        <v>0</v>
      </c>
      <c r="F157" s="1">
        <v>0</v>
      </c>
      <c r="G157" s="2">
        <f t="shared" si="0"/>
        <v>459332.49336000002</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3651.68</v>
      </c>
      <c r="E158" s="1">
        <v>0</v>
      </c>
      <c r="F158" s="1">
        <v>0</v>
      </c>
      <c r="G158" s="2">
        <f t="shared" si="0"/>
        <v>1146.62752</v>
      </c>
      <c r="H158" s="2">
        <f t="shared" si="1"/>
        <v>0.32000000000016371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674482</v>
      </c>
      <c r="D159" s="1">
        <f>'PR-RAS'!E163</f>
        <v>719612.53</v>
      </c>
      <c r="E159" s="1">
        <v>0</v>
      </c>
      <c r="F159" s="1">
        <v>0</v>
      </c>
      <c r="G159" s="2">
        <f t="shared" si="0"/>
        <v>333965.71548000001</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186303</v>
      </c>
      <c r="D160" s="1">
        <f>'PR-RAS'!E164</f>
        <v>218038.62</v>
      </c>
      <c r="E160" s="1">
        <v>0</v>
      </c>
      <c r="F160" s="1">
        <v>0</v>
      </c>
      <c r="G160" s="2">
        <f t="shared" si="0"/>
        <v>98958.458159999995</v>
      </c>
      <c r="H160" s="2">
        <f t="shared" si="1"/>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49943</v>
      </c>
      <c r="D161" s="1">
        <f>'PR-RAS'!E165</f>
        <v>75868.67</v>
      </c>
      <c r="E161" s="1">
        <v>0</v>
      </c>
      <c r="F161" s="1">
        <v>0</v>
      </c>
      <c r="G161" s="2">
        <f t="shared" si="0"/>
        <v>32268.8544</v>
      </c>
      <c r="H161" s="2">
        <f t="shared" si="1"/>
        <v>0.33000000000174623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134808</v>
      </c>
      <c r="D162" s="1">
        <f>'PR-RAS'!E166</f>
        <v>140432.45000000001</v>
      </c>
      <c r="E162" s="1">
        <v>0</v>
      </c>
      <c r="F162" s="1">
        <v>0</v>
      </c>
      <c r="G162" s="2">
        <f t="shared" si="0"/>
        <v>66923.336900000009</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1300</v>
      </c>
      <c r="D163" s="1">
        <f>'PR-RAS'!E167</f>
        <v>1537.5</v>
      </c>
      <c r="E163" s="1">
        <v>0</v>
      </c>
      <c r="F163" s="1">
        <v>0</v>
      </c>
      <c r="G163" s="2">
        <f t="shared" si="0"/>
        <v>708.75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252</v>
      </c>
      <c r="D164" s="1">
        <f>'PR-RAS'!E168</f>
        <v>200</v>
      </c>
      <c r="E164" s="1">
        <v>0</v>
      </c>
      <c r="F164" s="1">
        <v>0</v>
      </c>
      <c r="G164" s="2">
        <f t="shared" si="0"/>
        <v>106.27600000000001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74437</v>
      </c>
      <c r="D165" s="1">
        <f>'PR-RAS'!E169</f>
        <v>118753.40000000001</v>
      </c>
      <c r="E165" s="1">
        <v>0</v>
      </c>
      <c r="F165" s="1">
        <v>0</v>
      </c>
      <c r="G165" s="2">
        <f t="shared" si="0"/>
        <v>51158.783200000013</v>
      </c>
      <c r="H165" s="2">
        <f t="shared" si="1"/>
        <v>0.40000000000873115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65841</v>
      </c>
      <c r="D166" s="1">
        <f>'PR-RAS'!E170</f>
        <v>110574.68</v>
      </c>
      <c r="E166" s="1">
        <v>0</v>
      </c>
      <c r="F166" s="1">
        <v>0</v>
      </c>
      <c r="G166" s="2">
        <f t="shared" si="0"/>
        <v>47353.409399999997</v>
      </c>
      <c r="H166" s="2">
        <f t="shared" si="1"/>
        <v>0.32000000000698492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3933</v>
      </c>
      <c r="D167" s="1">
        <f>'PR-RAS'!E171</f>
        <v>1181.02</v>
      </c>
      <c r="E167" s="1">
        <v>0</v>
      </c>
      <c r="F167" s="1">
        <v>0</v>
      </c>
      <c r="G167" s="2">
        <f t="shared" si="0"/>
        <v>1044.9766400000001</v>
      </c>
      <c r="H167" s="2">
        <f t="shared" si="1"/>
        <v>1.999999999998181E-2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2891</v>
      </c>
      <c r="D169" s="1">
        <f>'PR-RAS'!E173</f>
        <v>5188.74</v>
      </c>
      <c r="E169" s="1">
        <v>0</v>
      </c>
      <c r="F169" s="1">
        <v>0</v>
      </c>
      <c r="G169" s="2">
        <f t="shared" si="0"/>
        <v>2229.10464</v>
      </c>
      <c r="H169" s="2">
        <f t="shared" si="1"/>
        <v>0.26000000000021828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1772</v>
      </c>
      <c r="D172" s="1">
        <f>'PR-RAS'!E176</f>
        <v>1808.96</v>
      </c>
      <c r="E172" s="1">
        <v>0</v>
      </c>
      <c r="F172" s="1">
        <v>0</v>
      </c>
      <c r="G172" s="2">
        <f t="shared" si="0"/>
        <v>921.67632000000003</v>
      </c>
      <c r="H172" s="2">
        <f t="shared" si="1"/>
        <v>3.999999999996362E-2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317877</v>
      </c>
      <c r="D173" s="1">
        <f>'PR-RAS'!E177</f>
        <v>248130.84999999998</v>
      </c>
      <c r="E173" s="1">
        <v>0</v>
      </c>
      <c r="F173" s="1">
        <v>0</v>
      </c>
      <c r="G173" s="2">
        <f t="shared" si="0"/>
        <v>140031.85639999999</v>
      </c>
      <c r="H173" s="2">
        <f t="shared" si="1"/>
        <v>0.15000000002328306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9938</v>
      </c>
      <c r="D174" s="1">
        <f>'PR-RAS'!E178</f>
        <v>21058.85</v>
      </c>
      <c r="E174" s="1">
        <v>0</v>
      </c>
      <c r="F174" s="1">
        <v>0</v>
      </c>
      <c r="G174" s="2">
        <f t="shared" si="0"/>
        <v>9005.6360999999997</v>
      </c>
      <c r="H174" s="2">
        <f t="shared" si="1"/>
        <v>0.15000000000145519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119196</v>
      </c>
      <c r="D175" s="1">
        <f>'PR-RAS'!E179</f>
        <v>71770.61</v>
      </c>
      <c r="E175" s="1">
        <v>0</v>
      </c>
      <c r="F175" s="1">
        <v>0</v>
      </c>
      <c r="G175" s="2">
        <f t="shared" si="0"/>
        <v>45716.276279999991</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4968</v>
      </c>
      <c r="E176" s="1">
        <v>0</v>
      </c>
      <c r="F176" s="1">
        <v>0</v>
      </c>
      <c r="G176" s="2">
        <f t="shared" si="0"/>
        <v>1738.8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60892</v>
      </c>
      <c r="D177" s="1">
        <f>'PR-RAS'!E181</f>
        <v>43663.39</v>
      </c>
      <c r="E177" s="1">
        <v>0</v>
      </c>
      <c r="F177" s="1">
        <v>0</v>
      </c>
      <c r="G177" s="2">
        <f t="shared" si="0"/>
        <v>26086.505279999998</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19761</v>
      </c>
      <c r="D178" s="1">
        <f>'PR-RAS'!E182</f>
        <v>21980.65</v>
      </c>
      <c r="E178" s="1">
        <v>0</v>
      </c>
      <c r="F178" s="1">
        <v>0</v>
      </c>
      <c r="G178" s="2">
        <f t="shared" si="0"/>
        <v>11278.847099999999</v>
      </c>
      <c r="H178" s="2">
        <f t="shared" si="1"/>
        <v>0.34999999999854481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6761</v>
      </c>
      <c r="D179" s="1">
        <f>'PR-RAS'!E183</f>
        <v>48360</v>
      </c>
      <c r="E179" s="1">
        <v>0</v>
      </c>
      <c r="F179" s="1">
        <v>0</v>
      </c>
      <c r="G179" s="2">
        <f t="shared" si="0"/>
        <v>18419.617999999999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87377</v>
      </c>
      <c r="D180" s="1">
        <f>'PR-RAS'!E184</f>
        <v>20461.099999999999</v>
      </c>
      <c r="E180" s="1">
        <v>0</v>
      </c>
      <c r="F180" s="1">
        <v>0</v>
      </c>
      <c r="G180" s="2">
        <f t="shared" si="0"/>
        <v>22965.556799999998</v>
      </c>
      <c r="H180" s="2">
        <f t="shared" si="1"/>
        <v>9.9999999998544808E-2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8098</v>
      </c>
      <c r="D181" s="1">
        <f>'PR-RAS'!E185</f>
        <v>11267.5</v>
      </c>
      <c r="E181" s="1">
        <v>0</v>
      </c>
      <c r="F181" s="1">
        <v>0</v>
      </c>
      <c r="G181" s="2">
        <f t="shared" si="0"/>
        <v>5513.94</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5854</v>
      </c>
      <c r="D182" s="1">
        <f>'PR-RAS'!E186</f>
        <v>4600.75</v>
      </c>
      <c r="E182" s="1">
        <v>0</v>
      </c>
      <c r="F182" s="1">
        <v>0</v>
      </c>
      <c r="G182" s="2">
        <f t="shared" si="0"/>
        <v>2725.0454999999997</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95865</v>
      </c>
      <c r="D184" s="1">
        <f>'PR-RAS'!E188</f>
        <v>134689.66</v>
      </c>
      <c r="E184" s="1">
        <v>0</v>
      </c>
      <c r="F184" s="1">
        <v>0</v>
      </c>
      <c r="G184" s="2">
        <f t="shared" si="0"/>
        <v>66839.710560000007</v>
      </c>
      <c r="H184" s="2">
        <f t="shared" si="1"/>
        <v>0.33999999999650754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5157</v>
      </c>
      <c r="D185" s="1">
        <f>'PR-RAS'!E189</f>
        <v>16269.26</v>
      </c>
      <c r="E185" s="1">
        <v>0</v>
      </c>
      <c r="F185" s="1">
        <v>0</v>
      </c>
      <c r="G185" s="2">
        <f t="shared" si="0"/>
        <v>6935.9756800000005</v>
      </c>
      <c r="H185" s="2">
        <f t="shared" si="1"/>
        <v>0.26000000000021828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799</v>
      </c>
      <c r="D186" s="1">
        <f>'PR-RAS'!E190</f>
        <v>0</v>
      </c>
      <c r="E186" s="1">
        <v>0</v>
      </c>
      <c r="F186" s="1">
        <v>0</v>
      </c>
      <c r="G186" s="2">
        <f t="shared" si="0"/>
        <v>147.815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491</v>
      </c>
      <c r="D187" s="1">
        <f>'PR-RAS'!E191</f>
        <v>4486.8900000000003</v>
      </c>
      <c r="E187" s="1">
        <v>0</v>
      </c>
      <c r="F187" s="1">
        <v>0</v>
      </c>
      <c r="G187" s="2">
        <f t="shared" si="0"/>
        <v>1760.4490800000001</v>
      </c>
      <c r="H187" s="2">
        <f t="shared" si="1"/>
        <v>0.10999999999967258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13612</v>
      </c>
      <c r="D189" s="1">
        <f>'PR-RAS'!E193</f>
        <v>5400</v>
      </c>
      <c r="E189" s="1">
        <v>0</v>
      </c>
      <c r="F189" s="1">
        <v>0</v>
      </c>
      <c r="G189" s="2">
        <f t="shared" si="0"/>
        <v>4589.4560000000001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45875.01</v>
      </c>
      <c r="E190" s="1">
        <v>0</v>
      </c>
      <c r="F190" s="1">
        <v>0</v>
      </c>
      <c r="G190" s="2">
        <f t="shared" si="0"/>
        <v>17340.753779999999</v>
      </c>
      <c r="H190" s="2">
        <f t="shared" si="1"/>
        <v>1.0000000002037268E-2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75806</v>
      </c>
      <c r="D191" s="1">
        <f>'PR-RAS'!E195</f>
        <v>62658.5</v>
      </c>
      <c r="E191" s="1">
        <v>0</v>
      </c>
      <c r="F191" s="1">
        <v>0</v>
      </c>
      <c r="G191" s="2">
        <f t="shared" si="0"/>
        <v>38213.370000000003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2395</v>
      </c>
      <c r="D192" s="1">
        <f>'PR-RAS'!E196</f>
        <v>91918.26</v>
      </c>
      <c r="E192" s="1">
        <v>0</v>
      </c>
      <c r="F192" s="1">
        <v>0</v>
      </c>
      <c r="G192" s="2">
        <f t="shared" si="0"/>
        <v>35570.22032</v>
      </c>
      <c r="H192" s="2">
        <f t="shared" si="1"/>
        <v>0.25999999999476131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2395</v>
      </c>
      <c r="D206" s="1">
        <f>'PR-RAS'!E210</f>
        <v>91918.26</v>
      </c>
      <c r="E206" s="1">
        <v>0</v>
      </c>
      <c r="F206" s="1">
        <v>0</v>
      </c>
      <c r="G206" s="2">
        <f t="shared" si="0"/>
        <v>38177.461599999995</v>
      </c>
      <c r="H206" s="2">
        <f t="shared" si="1"/>
        <v>0.25999999999476131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2386</v>
      </c>
      <c r="D207" s="1">
        <f>'PR-RAS'!E211</f>
        <v>3631.55</v>
      </c>
      <c r="E207" s="1">
        <v>0</v>
      </c>
      <c r="F207" s="1">
        <v>0</v>
      </c>
      <c r="G207" s="2">
        <f t="shared" si="0"/>
        <v>1987.7146</v>
      </c>
      <c r="H207" s="2">
        <f t="shared" si="1"/>
        <v>0.4499999999998181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8</v>
      </c>
      <c r="D208" s="1">
        <f>'PR-RAS'!E212</f>
        <v>0</v>
      </c>
      <c r="E208" s="1">
        <v>0</v>
      </c>
      <c r="F208" s="1">
        <v>0</v>
      </c>
      <c r="G208" s="2">
        <f t="shared" si="0"/>
        <v>1.6559999999999999</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88286.65</v>
      </c>
      <c r="E209" s="1">
        <v>0</v>
      </c>
      <c r="F209" s="1">
        <v>0</v>
      </c>
      <c r="G209" s="2">
        <f t="shared" si="0"/>
        <v>36727.454399999995</v>
      </c>
      <c r="H209" s="2">
        <f t="shared" si="1"/>
        <v>0.35000000000582077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0.06</v>
      </c>
      <c r="E210" s="1">
        <v>0</v>
      </c>
      <c r="F210" s="1">
        <v>0</v>
      </c>
      <c r="G210" s="2">
        <f t="shared" si="0"/>
        <v>2.5079999999999998E-2</v>
      </c>
      <c r="H210" s="2">
        <f t="shared" si="1"/>
        <v>0.06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16000</v>
      </c>
      <c r="D248" s="1">
        <f>'PR-RAS'!E252</f>
        <v>9000</v>
      </c>
      <c r="E248" s="1">
        <v>0</v>
      </c>
      <c r="F248" s="1">
        <v>0</v>
      </c>
      <c r="G248" s="2">
        <f t="shared" si="0"/>
        <v>8398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16000</v>
      </c>
      <c r="D255" s="1">
        <f>'PR-RAS'!E259</f>
        <v>9000</v>
      </c>
      <c r="E255" s="1">
        <v>0</v>
      </c>
      <c r="F255" s="1">
        <v>0</v>
      </c>
      <c r="G255" s="2">
        <f t="shared" si="0"/>
        <v>8636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16000</v>
      </c>
      <c r="D256" s="1">
        <f>'PR-RAS'!E260</f>
        <v>9000</v>
      </c>
      <c r="E256" s="1">
        <v>0</v>
      </c>
      <c r="F256" s="1">
        <v>0</v>
      </c>
      <c r="G256" s="2">
        <f t="shared" si="0"/>
        <v>8670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7425789</v>
      </c>
      <c r="D285" s="1">
        <f>'PR-RAS'!E289</f>
        <v>8303371.7699999996</v>
      </c>
      <c r="E285" s="1">
        <v>0</v>
      </c>
      <c r="F285" s="1">
        <v>0</v>
      </c>
      <c r="G285" s="2">
        <f t="shared" si="8"/>
        <v>6825239.2413599994</v>
      </c>
      <c r="H285" s="2">
        <f t="shared" si="9"/>
        <v>0.23000000044703484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153115</v>
      </c>
      <c r="D286" s="1">
        <f>'PR-RAS'!E290</f>
        <v>27203.30999999959</v>
      </c>
      <c r="E286" s="1">
        <v>0</v>
      </c>
      <c r="F286" s="1">
        <v>0</v>
      </c>
      <c r="G286" s="2">
        <f t="shared" si="8"/>
        <v>59143.661699999764</v>
      </c>
      <c r="H286" s="2">
        <f t="shared" si="9"/>
        <v>0.30999999959021807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435303</v>
      </c>
      <c r="D288" s="1">
        <f>'PR-RAS'!E292</f>
        <v>572479.24</v>
      </c>
      <c r="E288" s="1">
        <v>0</v>
      </c>
      <c r="F288" s="1">
        <v>0</v>
      </c>
      <c r="G288" s="2">
        <f t="shared" si="8"/>
        <v>453535.04475999996</v>
      </c>
      <c r="H288" s="2">
        <f t="shared" si="9"/>
        <v>0.23999999999068677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11341</v>
      </c>
      <c r="D345" s="1">
        <f>'PR-RAS'!E350</f>
        <v>61271.67</v>
      </c>
      <c r="E345" s="1">
        <v>0</v>
      </c>
      <c r="F345" s="1">
        <v>0</v>
      </c>
      <c r="G345" s="2">
        <f t="shared" si="8"/>
        <v>46056.212959999997</v>
      </c>
      <c r="H345" s="2">
        <f t="shared" si="9"/>
        <v>0.33000000000174623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11341</v>
      </c>
      <c r="D358" s="1">
        <f>'PR-RAS'!E363</f>
        <v>61271.67</v>
      </c>
      <c r="E358" s="1">
        <v>0</v>
      </c>
      <c r="F358" s="1">
        <v>0</v>
      </c>
      <c r="G358" s="2">
        <f t="shared" si="8"/>
        <v>47796.70938</v>
      </c>
      <c r="H358" s="2">
        <f t="shared" si="9"/>
        <v>0.33000000000174623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3516</v>
      </c>
      <c r="D364" s="1">
        <f>'PR-RAS'!E369</f>
        <v>46156</v>
      </c>
      <c r="E364" s="1">
        <v>0</v>
      </c>
      <c r="F364" s="1">
        <v>0</v>
      </c>
      <c r="G364" s="2">
        <f t="shared" si="8"/>
        <v>34785.563999999998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3516</v>
      </c>
      <c r="D365" s="1">
        <f>'PR-RAS'!E370</f>
        <v>40836</v>
      </c>
      <c r="E365" s="1">
        <v>0</v>
      </c>
      <c r="F365" s="1">
        <v>0</v>
      </c>
      <c r="G365" s="2">
        <f t="shared" si="8"/>
        <v>31008.432000000001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5320</v>
      </c>
      <c r="E370" s="1">
        <v>0</v>
      </c>
      <c r="F370" s="1">
        <v>0</v>
      </c>
      <c r="G370" s="2">
        <f t="shared" si="8"/>
        <v>3926.16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7825</v>
      </c>
      <c r="D378" s="1">
        <f>'PR-RAS'!E383</f>
        <v>15115.67</v>
      </c>
      <c r="E378" s="1">
        <v>0</v>
      </c>
      <c r="F378" s="1">
        <v>0</v>
      </c>
      <c r="G378" s="2">
        <f t="shared" si="8"/>
        <v>14347.240179999999</v>
      </c>
      <c r="H378" s="2">
        <f t="shared" si="9"/>
        <v>0.32999999999992724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7825</v>
      </c>
      <c r="D379" s="1">
        <f>'PR-RAS'!E384</f>
        <v>15115.67</v>
      </c>
      <c r="E379" s="1">
        <v>0</v>
      </c>
      <c r="F379" s="1">
        <v>0</v>
      </c>
      <c r="G379" s="2">
        <f t="shared" si="8"/>
        <v>14385.296519999998</v>
      </c>
      <c r="H379" s="2">
        <f t="shared" si="9"/>
        <v>0.32999999999992724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11341</v>
      </c>
      <c r="D403" s="1">
        <f>'PR-RAS'!E408</f>
        <v>61271.67</v>
      </c>
      <c r="E403" s="1">
        <v>0</v>
      </c>
      <c r="F403" s="1">
        <v>0</v>
      </c>
      <c r="G403" s="2">
        <f t="shared" si="8"/>
        <v>53821.504679999998</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247905</v>
      </c>
      <c r="D405" s="1">
        <f>'PR-RAS'!E410</f>
        <v>254757.77</v>
      </c>
      <c r="E405" s="1">
        <v>0</v>
      </c>
      <c r="F405" s="1">
        <v>0</v>
      </c>
      <c r="G405" s="2">
        <f t="shared" si="8"/>
        <v>305997.89816000004</v>
      </c>
      <c r="H405" s="2">
        <f t="shared" si="9"/>
        <v>0.23000000001047738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7578904</v>
      </c>
      <c r="D407" s="1">
        <f>'PR-RAS'!E412</f>
        <v>8330575.0799999991</v>
      </c>
      <c r="E407" s="1">
        <v>0</v>
      </c>
      <c r="F407" s="1">
        <v>0</v>
      </c>
      <c r="G407" s="2">
        <f t="shared" si="8"/>
        <v>9841461.9889599998</v>
      </c>
      <c r="H407" s="2">
        <f t="shared" si="9"/>
        <v>7.9999999143183231E-2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7437130</v>
      </c>
      <c r="D408" s="1">
        <f>'PR-RAS'!E413</f>
        <v>8364643.4399999995</v>
      </c>
      <c r="E408" s="1">
        <v>0</v>
      </c>
      <c r="F408" s="1">
        <v>0</v>
      </c>
      <c r="G408" s="2">
        <f t="shared" si="8"/>
        <v>9835731.6701599993</v>
      </c>
      <c r="H408" s="2">
        <f t="shared" si="9"/>
        <v>0.43999999947845936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141774</v>
      </c>
      <c r="D409" s="1">
        <f>'PR-RAS'!E414</f>
        <v>0</v>
      </c>
      <c r="E409" s="1">
        <v>0</v>
      </c>
      <c r="F409" s="1">
        <v>0</v>
      </c>
      <c r="G409" s="2">
        <f t="shared" si="8"/>
        <v>57843.791999999994</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34068.360000000335</v>
      </c>
      <c r="E410" s="1">
        <v>0</v>
      </c>
      <c r="F410" s="1">
        <v>0</v>
      </c>
      <c r="G410" s="2">
        <f t="shared" si="8"/>
        <v>27867.918480000273</v>
      </c>
      <c r="H410" s="2">
        <f t="shared" si="9"/>
        <v>0.36000000033527613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187398</v>
      </c>
      <c r="D411" s="1">
        <f>'PR-RAS'!E416</f>
        <v>317721.46999999997</v>
      </c>
      <c r="E411" s="1">
        <v>0</v>
      </c>
      <c r="F411" s="1">
        <v>0</v>
      </c>
      <c r="G411" s="2">
        <f t="shared" si="8"/>
        <v>337364.78539999994</v>
      </c>
      <c r="H411" s="2">
        <f t="shared" si="9"/>
        <v>0.46999999997206032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7578904</v>
      </c>
      <c r="D633" s="1">
        <f>'PR-RAS'!E639</f>
        <v>8330575.0799999991</v>
      </c>
      <c r="E633" s="1">
        <v>0</v>
      </c>
      <c r="F633" s="1">
        <v>0</v>
      </c>
      <c r="G633" s="2">
        <f t="shared" si="10"/>
        <v>15319714.229119997</v>
      </c>
      <c r="H633" s="2">
        <f t="shared" si="11"/>
        <v>7.9999999143183231E-2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7437130</v>
      </c>
      <c r="D634" s="1">
        <f>'PR-RAS'!E640</f>
        <v>8364643.4399999995</v>
      </c>
      <c r="E634" s="1">
        <v>0</v>
      </c>
      <c r="F634" s="1">
        <v>0</v>
      </c>
      <c r="G634" s="2">
        <f t="shared" si="10"/>
        <v>15297341.88504</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141774</v>
      </c>
      <c r="D635" s="1">
        <f>'PR-RAS'!E641</f>
        <v>0</v>
      </c>
      <c r="E635" s="1">
        <v>0</v>
      </c>
      <c r="F635" s="1">
        <v>0</v>
      </c>
      <c r="G635" s="2">
        <f t="shared" si="10"/>
        <v>89884.716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34068.360000000335</v>
      </c>
      <c r="E636" s="1">
        <v>0</v>
      </c>
      <c r="F636" s="1">
        <v>0</v>
      </c>
      <c r="G636" s="2">
        <f t="shared" si="10"/>
        <v>43266.817200000427</v>
      </c>
      <c r="H636" s="2">
        <f t="shared" si="11"/>
        <v>0.36000000033527613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187398</v>
      </c>
      <c r="D637" s="1">
        <f>'PR-RAS'!E643</f>
        <v>317721.46999999997</v>
      </c>
      <c r="E637" s="1">
        <v>0</v>
      </c>
      <c r="F637" s="1">
        <v>0</v>
      </c>
      <c r="G637" s="2">
        <f t="shared" si="10"/>
        <v>523326.83783999999</v>
      </c>
      <c r="H637" s="2">
        <f t="shared" si="11"/>
        <v>0.46999999997206032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329172</v>
      </c>
      <c r="D639" s="1">
        <f>'PR-RAS'!E645</f>
        <v>283653.10999999964</v>
      </c>
      <c r="E639" s="1">
        <v>0</v>
      </c>
      <c r="F639" s="1">
        <v>0</v>
      </c>
      <c r="G639" s="2">
        <f t="shared" si="10"/>
        <v>571953.10435999953</v>
      </c>
      <c r="H639" s="2">
        <f t="shared" si="11"/>
        <v>0.1099999996367842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559485</v>
      </c>
      <c r="D641" s="1">
        <f>'PR-RAS'!E647</f>
        <v>654794.96</v>
      </c>
      <c r="E641" s="1">
        <v>0</v>
      </c>
      <c r="F641" s="1">
        <v>0</v>
      </c>
      <c r="G641" s="2">
        <f t="shared" si="10"/>
        <v>1196207.9487999999</v>
      </c>
      <c r="H641" s="2">
        <f t="shared" si="11"/>
        <v>4.0000000037252903E-2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291909</v>
      </c>
      <c r="D642" s="1">
        <f>'PR-RAS'!E649</f>
        <v>485987.51</v>
      </c>
      <c r="E642" s="1">
        <v>0</v>
      </c>
      <c r="F642" s="1">
        <v>0</v>
      </c>
      <c r="G642" s="2">
        <f t="shared" si="10"/>
        <v>810149.65682000003</v>
      </c>
      <c r="H642" s="2">
        <f t="shared" si="11"/>
        <v>0.48999999999068677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976942</v>
      </c>
      <c r="D643" s="1">
        <f>'PR-RAS'!E650</f>
        <v>1342287.51</v>
      </c>
      <c r="E643" s="1">
        <v>0</v>
      </c>
      <c r="F643" s="1">
        <v>0</v>
      </c>
      <c r="G643" s="2">
        <f t="shared" si="10"/>
        <v>2350693.9268399999</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782863</v>
      </c>
      <c r="D644" s="1">
        <f>'PR-RAS'!E651</f>
        <v>1509079.09</v>
      </c>
      <c r="E644" s="1">
        <v>0</v>
      </c>
      <c r="F644" s="1">
        <v>0</v>
      </c>
      <c r="G644" s="2">
        <f t="shared" si="10"/>
        <v>2444056.6187400003</v>
      </c>
      <c r="H644" s="2">
        <f t="shared" si="11"/>
        <v>9.0000000083819032E-2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485988</v>
      </c>
      <c r="D645" s="1">
        <f>'PR-RAS'!E652</f>
        <v>319195.92999999993</v>
      </c>
      <c r="E645" s="1">
        <v>0</v>
      </c>
      <c r="F645" s="1">
        <v>0</v>
      </c>
      <c r="G645" s="2">
        <f t="shared" si="10"/>
        <v>724100.62983999995</v>
      </c>
      <c r="H645" s="2">
        <f t="shared" si="11"/>
        <v>7.000000006519258E-2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v>
      </c>
      <c r="D647" s="1">
        <f>'PR-RAS'!E654</f>
        <v>49</v>
      </c>
      <c r="E647" s="1">
        <v>0</v>
      </c>
      <c r="F647" s="1">
        <v>0</v>
      </c>
      <c r="G647" s="2">
        <f t="shared" si="10"/>
        <v>94.962000000000003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45</v>
      </c>
      <c r="E649" s="1">
        <v>0</v>
      </c>
      <c r="F649" s="1">
        <v>0</v>
      </c>
      <c r="G649" s="2">
        <f t="shared" si="10"/>
        <v>86.832000000000008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235849</v>
      </c>
      <c r="D662" s="1">
        <f>'PR-RAS'!E669</f>
        <v>121043.4</v>
      </c>
      <c r="E662" s="1">
        <v>0</v>
      </c>
      <c r="F662" s="1">
        <v>0</v>
      </c>
      <c r="G662" s="2">
        <f t="shared" si="10"/>
        <v>315915.5638</v>
      </c>
      <c r="H662" s="2">
        <f t="shared" si="11"/>
        <v>0.39999999999417923</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6692451</v>
      </c>
      <c r="D668" s="1">
        <f>'PR-RAS'!E675</f>
        <v>7436125.3099999996</v>
      </c>
      <c r="E668" s="1">
        <v>0</v>
      </c>
      <c r="F668" s="1">
        <v>0</v>
      </c>
      <c r="G668" s="2">
        <f t="shared" si="10"/>
        <v>14383655.98054</v>
      </c>
      <c r="H668" s="2">
        <f t="shared" si="11"/>
        <v>0.30999999959021807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4500</v>
      </c>
      <c r="E670" s="1">
        <v>0</v>
      </c>
      <c r="F670" s="1">
        <v>0</v>
      </c>
      <c r="G670" s="2">
        <f t="shared" si="10"/>
        <v>6021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60030.85</v>
      </c>
      <c r="E687" s="1">
        <v>0</v>
      </c>
      <c r="F687" s="1">
        <v>0</v>
      </c>
      <c r="G687" s="2">
        <f t="shared" si="10"/>
        <v>82362.32620000001</v>
      </c>
      <c r="H687" s="2">
        <f t="shared" si="11"/>
        <v>0.15000000000145519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15794</v>
      </c>
      <c r="D709" s="1">
        <f>'PR-RAS'!E716</f>
        <v>15427.45</v>
      </c>
      <c r="E709" s="1">
        <v>0</v>
      </c>
      <c r="F709" s="1">
        <v>0</v>
      </c>
      <c r="G709" s="2">
        <f t="shared" si="10"/>
        <v>33027.421199999997</v>
      </c>
      <c r="H709" s="2">
        <f t="shared" si="11"/>
        <v>0.4500000000007276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25514</v>
      </c>
      <c r="D710" s="1">
        <f>'PR-RAS'!E717</f>
        <v>5284.39</v>
      </c>
      <c r="E710" s="1">
        <v>0</v>
      </c>
      <c r="F710" s="1">
        <v>0</v>
      </c>
      <c r="G710" s="2">
        <f t="shared" si="10"/>
        <v>25582.691019999998</v>
      </c>
      <c r="H710" s="2">
        <f t="shared" si="11"/>
        <v>0.39000000000032742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134808</v>
      </c>
      <c r="D711" s="1">
        <f>'PR-RAS'!E718</f>
        <v>140432.45000000001</v>
      </c>
      <c r="E711" s="1">
        <v>0</v>
      </c>
      <c r="F711" s="1">
        <v>0</v>
      </c>
      <c r="G711" s="2">
        <f t="shared" si="10"/>
        <v>295127.75900000002</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43200</v>
      </c>
      <c r="E713" s="1">
        <v>0</v>
      </c>
      <c r="F713" s="1">
        <v>0</v>
      </c>
      <c r="G713" s="2">
        <f t="shared" si="10"/>
        <v>61516.799999999996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5157</v>
      </c>
      <c r="D718" s="1">
        <f>'PR-RAS'!E725</f>
        <v>16269.26</v>
      </c>
      <c r="E718" s="1">
        <v>0</v>
      </c>
      <c r="F718" s="1">
        <v>0</v>
      </c>
      <c r="G718" s="2">
        <f t="shared" si="10"/>
        <v>27027.687840000002</v>
      </c>
      <c r="H718" s="2">
        <f t="shared" si="11"/>
        <v>0.26000000000021828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799</v>
      </c>
      <c r="D719" s="1">
        <f>'PR-RAS'!E726</f>
        <v>0</v>
      </c>
      <c r="E719" s="1">
        <v>0</v>
      </c>
      <c r="F719" s="1">
        <v>0</v>
      </c>
      <c r="G719" s="2">
        <f t="shared" si="10"/>
        <v>573.68200000000002</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16000</v>
      </c>
      <c r="D816" s="1">
        <f>'PR-RAS'!E823</f>
        <v>9000</v>
      </c>
      <c r="E816" s="1">
        <v>0</v>
      </c>
      <c r="F816" s="1">
        <v>0</v>
      </c>
      <c r="G816" s="2">
        <f t="shared" si="18"/>
        <v>27710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5756308</v>
      </c>
      <c r="D984" s="6">
        <f>BILANCA!E6</f>
        <v>5206494.28</v>
      </c>
      <c r="E984" s="6">
        <v>0</v>
      </c>
      <c r="F984" s="6">
        <v>0</v>
      </c>
      <c r="G984" s="7">
        <f t="shared" ref="G984:G1241" si="22">B984/1000*C984+B984/500*D984</f>
        <v>16169.296560000003</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4595599</v>
      </c>
      <c r="D985" s="1">
        <f>BILANCA!E7</f>
        <v>4180522.6700000004</v>
      </c>
      <c r="E985" s="1">
        <v>0</v>
      </c>
      <c r="F985" s="1">
        <v>0</v>
      </c>
      <c r="G985" s="2">
        <f t="shared" si="22"/>
        <v>25913.288680000001</v>
      </c>
      <c r="H985" s="2">
        <f t="shared" si="19"/>
        <v>0.32999999960884452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152</v>
      </c>
      <c r="D986" s="1">
        <f>BILANCA!E8</f>
        <v>0</v>
      </c>
      <c r="E986" s="1">
        <v>0</v>
      </c>
      <c r="F986" s="1">
        <v>0</v>
      </c>
      <c r="G986" s="2">
        <f t="shared" si="22"/>
        <v>0.45600000000000002</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912</v>
      </c>
      <c r="D988" s="1">
        <f>BILANCA!E10</f>
        <v>912.5</v>
      </c>
      <c r="E988" s="1">
        <v>0</v>
      </c>
      <c r="F988" s="1">
        <v>0</v>
      </c>
      <c r="G988" s="2">
        <f t="shared" si="22"/>
        <v>13.685</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760</v>
      </c>
      <c r="D989" s="1">
        <f>BILANCA!E11</f>
        <v>912.5</v>
      </c>
      <c r="E989" s="1">
        <v>0</v>
      </c>
      <c r="F989" s="1">
        <v>0</v>
      </c>
      <c r="G989" s="2">
        <f t="shared" si="22"/>
        <v>15.510000000000002</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4592532</v>
      </c>
      <c r="D990" s="1">
        <f>BILANCA!E12</f>
        <v>4177607.5400000005</v>
      </c>
      <c r="E990" s="1">
        <v>0</v>
      </c>
      <c r="F990" s="1">
        <v>0</v>
      </c>
      <c r="G990" s="2">
        <f t="shared" si="22"/>
        <v>90634.229560000007</v>
      </c>
      <c r="H990" s="2">
        <f t="shared" si="19"/>
        <v>0.45999999949708581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4063620</v>
      </c>
      <c r="D991" s="1">
        <f>BILANCA!E13</f>
        <v>3971359.5400000005</v>
      </c>
      <c r="E991" s="1">
        <v>0</v>
      </c>
      <c r="F991" s="1">
        <v>0</v>
      </c>
      <c r="G991" s="2">
        <f t="shared" si="22"/>
        <v>96050.712640000012</v>
      </c>
      <c r="H991" s="2">
        <f t="shared" si="19"/>
        <v>0.45999999949708581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7380854</v>
      </c>
      <c r="D993" s="1">
        <f>BILANCA!E15</f>
        <v>7380853.9400000004</v>
      </c>
      <c r="E993" s="1">
        <v>0</v>
      </c>
      <c r="F993" s="1">
        <v>0</v>
      </c>
      <c r="G993" s="2">
        <f t="shared" si="22"/>
        <v>221425.61880000003</v>
      </c>
      <c r="H993" s="2">
        <f t="shared" si="19"/>
        <v>5.9999999590218067E-2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3317234</v>
      </c>
      <c r="D996" s="1">
        <f>BILANCA!E18</f>
        <v>3409494.4</v>
      </c>
      <c r="E996" s="1">
        <v>0</v>
      </c>
      <c r="F996" s="1">
        <v>0</v>
      </c>
      <c r="G996" s="2">
        <f t="shared" si="22"/>
        <v>131770.8964</v>
      </c>
      <c r="H996" s="2">
        <f t="shared" si="19"/>
        <v>0.39999999990686774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25118</v>
      </c>
      <c r="D997" s="1">
        <f>BILANCA!E19</f>
        <v>206247.99999999988</v>
      </c>
      <c r="E997" s="1">
        <v>0</v>
      </c>
      <c r="F997" s="1">
        <v>0</v>
      </c>
      <c r="G997" s="2">
        <f t="shared" si="22"/>
        <v>6126.5959999999968</v>
      </c>
      <c r="H997" s="2">
        <f t="shared" si="19"/>
        <v>1.1641532182693481E-10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643127</v>
      </c>
      <c r="D998" s="1">
        <f>BILANCA!E20</f>
        <v>876793.57</v>
      </c>
      <c r="E998" s="1">
        <v>0</v>
      </c>
      <c r="F998" s="1">
        <v>0</v>
      </c>
      <c r="G998" s="2">
        <f t="shared" si="22"/>
        <v>35950.712099999997</v>
      </c>
      <c r="H998" s="2">
        <f t="shared" si="19"/>
        <v>0.43000000005122274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27024</v>
      </c>
      <c r="D999" s="1">
        <f>BILANCA!E21</f>
        <v>27024.19</v>
      </c>
      <c r="E999" s="1">
        <v>0</v>
      </c>
      <c r="F999" s="1">
        <v>0</v>
      </c>
      <c r="G999" s="2">
        <f t="shared" si="22"/>
        <v>1297.1580800000002</v>
      </c>
      <c r="H999" s="2">
        <f t="shared" si="19"/>
        <v>0.18999999999869033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13468</v>
      </c>
      <c r="D1002" s="1">
        <f>BILANCA!E24</f>
        <v>13467.9</v>
      </c>
      <c r="E1002" s="1">
        <v>0</v>
      </c>
      <c r="F1002" s="1">
        <v>0</v>
      </c>
      <c r="G1002" s="2">
        <f t="shared" si="22"/>
        <v>767.67219999999998</v>
      </c>
      <c r="H1002" s="2">
        <f t="shared" si="19"/>
        <v>0.1000000000003638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67587</v>
      </c>
      <c r="D1003" s="1">
        <f>BILANCA!E25</f>
        <v>72907.05</v>
      </c>
      <c r="E1003" s="1">
        <v>0</v>
      </c>
      <c r="F1003" s="1">
        <v>0</v>
      </c>
      <c r="G1003" s="2">
        <f t="shared" si="22"/>
        <v>4268.0219999999999</v>
      </c>
      <c r="H1003" s="2">
        <f t="shared" si="19"/>
        <v>5.0000000002910383E-2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52028</v>
      </c>
      <c r="D1004" s="1">
        <f>BILANCA!E26</f>
        <v>52028.1</v>
      </c>
      <c r="E1004" s="1">
        <v>0</v>
      </c>
      <c r="F1004" s="1">
        <v>0</v>
      </c>
      <c r="G1004" s="2">
        <f t="shared" si="22"/>
        <v>3277.7682000000004</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778116</v>
      </c>
      <c r="D1006" s="1">
        <f>BILANCA!E28</f>
        <v>835972.81</v>
      </c>
      <c r="E1006" s="1">
        <v>0</v>
      </c>
      <c r="F1006" s="1">
        <v>0</v>
      </c>
      <c r="G1006" s="2">
        <f t="shared" si="22"/>
        <v>56351.417260000002</v>
      </c>
      <c r="H1006" s="2">
        <f t="shared" si="19"/>
        <v>0.18999999994412065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503794</v>
      </c>
      <c r="D1013" s="1">
        <f>BILANCA!E35</f>
        <v>0</v>
      </c>
      <c r="E1013" s="1">
        <v>0</v>
      </c>
      <c r="F1013" s="1">
        <v>0</v>
      </c>
      <c r="G1013" s="2">
        <f t="shared" si="22"/>
        <v>15113.82</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503794</v>
      </c>
      <c r="D1014" s="1">
        <f>BILANCA!E36</f>
        <v>760945.65</v>
      </c>
      <c r="E1014" s="1">
        <v>0</v>
      </c>
      <c r="F1014" s="1">
        <v>0</v>
      </c>
      <c r="G1014" s="2">
        <f t="shared" si="22"/>
        <v>62796.244300000006</v>
      </c>
      <c r="H1014" s="2">
        <f t="shared" si="19"/>
        <v>0.34999999997671694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760945.65</v>
      </c>
      <c r="E1018" s="1">
        <v>0</v>
      </c>
      <c r="F1018" s="1">
        <v>0</v>
      </c>
      <c r="G1018" s="2">
        <f t="shared" si="22"/>
        <v>53266.195500000009</v>
      </c>
      <c r="H1018" s="2">
        <f t="shared" si="19"/>
        <v>0.34999999997671694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38205</v>
      </c>
      <c r="D1032" s="1">
        <f>BILANCA!E54</f>
        <v>38204.620000000003</v>
      </c>
      <c r="E1032" s="1">
        <v>0</v>
      </c>
      <c r="F1032" s="1">
        <v>0</v>
      </c>
      <c r="G1032" s="2">
        <f t="shared" si="22"/>
        <v>5616.0977600000006</v>
      </c>
      <c r="H1032" s="2">
        <f t="shared" si="19"/>
        <v>0.37999999999738066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38205</v>
      </c>
      <c r="D1033" s="1">
        <f>BILANCA!E55</f>
        <v>38204.620000000003</v>
      </c>
      <c r="E1033" s="1">
        <v>0</v>
      </c>
      <c r="F1033" s="1">
        <v>0</v>
      </c>
      <c r="G1033" s="2">
        <f t="shared" si="22"/>
        <v>5730.7120000000004</v>
      </c>
      <c r="H1033" s="2">
        <f t="shared" si="19"/>
        <v>0.37999999999738066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2915</v>
      </c>
      <c r="D1041" s="1">
        <f>BILANCA!E63</f>
        <v>2915.13</v>
      </c>
      <c r="E1041" s="1">
        <v>0</v>
      </c>
      <c r="F1041" s="1">
        <v>0</v>
      </c>
      <c r="G1041" s="2">
        <f t="shared" si="22"/>
        <v>507.22508000000005</v>
      </c>
      <c r="H1041" s="2">
        <f t="shared" si="19"/>
        <v>0.13000000000010914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2915</v>
      </c>
      <c r="D1042" s="1">
        <f>BILANCA!E64</f>
        <v>2915.13</v>
      </c>
      <c r="E1042" s="1">
        <v>0</v>
      </c>
      <c r="F1042" s="1">
        <v>0</v>
      </c>
      <c r="G1042" s="2">
        <f t="shared" si="22"/>
        <v>515.97033999999996</v>
      </c>
      <c r="H1042" s="2">
        <f t="shared" si="19"/>
        <v>0.13000000000010914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1160709</v>
      </c>
      <c r="D1046" s="1">
        <f>BILANCA!E68</f>
        <v>1025971.61</v>
      </c>
      <c r="E1046" s="1">
        <v>0</v>
      </c>
      <c r="F1046" s="1">
        <v>0</v>
      </c>
      <c r="G1046" s="2">
        <f t="shared" si="22"/>
        <v>202397.08986000001</v>
      </c>
      <c r="H1046" s="2">
        <f t="shared" si="19"/>
        <v>0.39000000001396984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485988</v>
      </c>
      <c r="D1047" s="1">
        <f>BILANCA!E69</f>
        <v>319195.93</v>
      </c>
      <c r="E1047" s="1">
        <v>0</v>
      </c>
      <c r="F1047" s="1">
        <v>0</v>
      </c>
      <c r="G1047" s="2">
        <f t="shared" si="22"/>
        <v>71960.311040000001</v>
      </c>
      <c r="H1047" s="2">
        <f t="shared" si="19"/>
        <v>7.0000000006984919E-2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484798</v>
      </c>
      <c r="D1048" s="1">
        <f>BILANCA!E70</f>
        <v>319195.93</v>
      </c>
      <c r="E1048" s="1">
        <v>0</v>
      </c>
      <c r="F1048" s="1">
        <v>0</v>
      </c>
      <c r="G1048" s="2">
        <f t="shared" si="22"/>
        <v>73007.34090000001</v>
      </c>
      <c r="H1048" s="2">
        <f t="shared" si="19"/>
        <v>7.0000000006984919E-2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484798</v>
      </c>
      <c r="D1050" s="1">
        <f>BILANCA!E72</f>
        <v>319195.93</v>
      </c>
      <c r="E1050" s="1">
        <v>0</v>
      </c>
      <c r="F1050" s="1">
        <v>0</v>
      </c>
      <c r="G1050" s="2">
        <f t="shared" si="22"/>
        <v>75253.720620000007</v>
      </c>
      <c r="H1050" s="2">
        <f t="shared" si="19"/>
        <v>7.0000000006984919E-2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1190</v>
      </c>
      <c r="D1054" s="1">
        <f>BILANCA!E76</f>
        <v>0</v>
      </c>
      <c r="E1054" s="1">
        <v>0</v>
      </c>
      <c r="F1054" s="1">
        <v>0</v>
      </c>
      <c r="G1054" s="2">
        <f t="shared" si="22"/>
        <v>84.49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115236</v>
      </c>
      <c r="D1056" s="1">
        <f>BILANCA!E78</f>
        <v>51980.72</v>
      </c>
      <c r="E1056" s="1">
        <v>0</v>
      </c>
      <c r="F1056" s="1">
        <v>0</v>
      </c>
      <c r="G1056" s="2">
        <f t="shared" si="22"/>
        <v>16001.413119999999</v>
      </c>
      <c r="H1056" s="2">
        <f t="shared" si="19"/>
        <v>0.27999999999883585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200</v>
      </c>
      <c r="E1061" s="1">
        <v>0</v>
      </c>
      <c r="F1061" s="1">
        <v>0</v>
      </c>
      <c r="G1061" s="2">
        <f t="shared" si="22"/>
        <v>31.2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115236</v>
      </c>
      <c r="D1064" s="1">
        <f>BILANCA!E86</f>
        <v>51780.72</v>
      </c>
      <c r="E1064" s="1">
        <v>0</v>
      </c>
      <c r="F1064" s="1">
        <v>0</v>
      </c>
      <c r="G1064" s="2">
        <f t="shared" si="22"/>
        <v>17722.592640000003</v>
      </c>
      <c r="H1064" s="2">
        <f t="shared" si="19"/>
        <v>0.27999999999883585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559485</v>
      </c>
      <c r="D1148" s="1">
        <f>BILANCA!E170</f>
        <v>654794.96</v>
      </c>
      <c r="E1148" s="1">
        <v>0</v>
      </c>
      <c r="F1148" s="1">
        <v>0</v>
      </c>
      <c r="G1148" s="2">
        <f t="shared" si="22"/>
        <v>308397.36180000001</v>
      </c>
      <c r="H1148" s="2">
        <f t="shared" si="23"/>
        <v>4.0000000037252903E-2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559485</v>
      </c>
      <c r="D1151" s="1">
        <f>BILANCA!E173</f>
        <v>654794.96</v>
      </c>
      <c r="E1151" s="1">
        <v>0</v>
      </c>
      <c r="F1151" s="1">
        <v>0</v>
      </c>
      <c r="G1151" s="2">
        <f t="shared" si="22"/>
        <v>314004.58656000003</v>
      </c>
      <c r="H1151" s="2">
        <f t="shared" si="23"/>
        <v>4.0000000037252903E-2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5756308</v>
      </c>
      <c r="D1152" s="1">
        <f>BILANCA!E175</f>
        <v>5206494.28</v>
      </c>
      <c r="E1152" s="1">
        <v>0</v>
      </c>
      <c r="F1152" s="1">
        <v>0</v>
      </c>
      <c r="G1152" s="2">
        <f t="shared" si="22"/>
        <v>2732611.11864</v>
      </c>
      <c r="H1152" s="2">
        <f t="shared" si="23"/>
        <v>0.28000000026077032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831537</v>
      </c>
      <c r="D1153" s="1">
        <f>BILANCA!E176</f>
        <v>742318.49999999988</v>
      </c>
      <c r="E1153" s="1">
        <v>0</v>
      </c>
      <c r="F1153" s="1">
        <v>0</v>
      </c>
      <c r="G1153" s="2">
        <f t="shared" si="22"/>
        <v>393749.57999999996</v>
      </c>
      <c r="H1153" s="2">
        <f t="shared" si="23"/>
        <v>0.50000000011641532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831537</v>
      </c>
      <c r="D1154" s="1">
        <f>BILANCA!E177</f>
        <v>742318.49999999988</v>
      </c>
      <c r="E1154" s="1">
        <v>0</v>
      </c>
      <c r="F1154" s="1">
        <v>0</v>
      </c>
      <c r="G1154" s="2">
        <f t="shared" si="22"/>
        <v>396065.75399999996</v>
      </c>
      <c r="H1154" s="2">
        <f t="shared" si="23"/>
        <v>0.50000000011641532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557865</v>
      </c>
      <c r="D1155" s="1">
        <f>BILANCA!E178</f>
        <v>626205.18999999994</v>
      </c>
      <c r="E1155" s="1">
        <v>0</v>
      </c>
      <c r="F1155" s="1">
        <v>0</v>
      </c>
      <c r="G1155" s="2">
        <f t="shared" si="22"/>
        <v>311367.36535999994</v>
      </c>
      <c r="H1155" s="2">
        <f t="shared" si="23"/>
        <v>0.18999999994412065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150374</v>
      </c>
      <c r="D1156" s="1">
        <f>BILANCA!E179</f>
        <v>57436.72</v>
      </c>
      <c r="E1156" s="1">
        <v>0</v>
      </c>
      <c r="F1156" s="1">
        <v>0</v>
      </c>
      <c r="G1156" s="2">
        <f t="shared" si="22"/>
        <v>45887.807119999998</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6187</v>
      </c>
      <c r="D1163" s="1">
        <f>BILANCA!E186</f>
        <v>0</v>
      </c>
      <c r="E1163" s="1">
        <v>0</v>
      </c>
      <c r="F1163" s="1">
        <v>0</v>
      </c>
      <c r="G1163" s="2">
        <f t="shared" si="22"/>
        <v>1113.6599999999999</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117111</v>
      </c>
      <c r="D1165" s="1">
        <f>BILANCA!E188</f>
        <v>58676.59</v>
      </c>
      <c r="E1165" s="1">
        <v>0</v>
      </c>
      <c r="F1165" s="1">
        <v>0</v>
      </c>
      <c r="G1165" s="2">
        <f t="shared" si="22"/>
        <v>42672.480759999999</v>
      </c>
      <c r="H1165" s="2">
        <f t="shared" si="23"/>
        <v>0.41000000000349246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4924771</v>
      </c>
      <c r="D1214" s="1">
        <f>BILANCA!E237</f>
        <v>4464175.78</v>
      </c>
      <c r="E1214" s="1">
        <v>0</v>
      </c>
      <c r="F1214" s="1">
        <v>0</v>
      </c>
      <c r="G1214" s="2">
        <f t="shared" si="22"/>
        <v>3200071.3113600002</v>
      </c>
      <c r="H1214" s="2">
        <f t="shared" si="23"/>
        <v>0.21999999973922968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4595599</v>
      </c>
      <c r="D1215" s="1">
        <f>BILANCA!E238</f>
        <v>4180522.67</v>
      </c>
      <c r="E1215" s="1">
        <v>0</v>
      </c>
      <c r="F1215" s="1">
        <v>0</v>
      </c>
      <c r="G1215" s="2">
        <f t="shared" si="22"/>
        <v>3005941.4868800002</v>
      </c>
      <c r="H1215" s="2">
        <f t="shared" si="23"/>
        <v>0.33000000007450581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4595599</v>
      </c>
      <c r="D1216" s="1">
        <f>BILANCA!E239</f>
        <v>4180522.67</v>
      </c>
      <c r="E1216" s="1">
        <v>0</v>
      </c>
      <c r="F1216" s="1">
        <v>0</v>
      </c>
      <c r="G1216" s="2">
        <f t="shared" si="22"/>
        <v>3018898.1312199999</v>
      </c>
      <c r="H1216" s="2">
        <f t="shared" si="23"/>
        <v>0.33000000007450581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4594400</v>
      </c>
      <c r="D1217" s="1">
        <f>BILANCA!E240</f>
        <v>4179323.67</v>
      </c>
      <c r="E1217" s="1">
        <v>0</v>
      </c>
      <c r="F1217" s="1">
        <v>0</v>
      </c>
      <c r="G1217" s="2">
        <f t="shared" si="22"/>
        <v>3031013.0775600001</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1199</v>
      </c>
      <c r="D1218" s="1">
        <f>BILANCA!E241</f>
        <v>1199</v>
      </c>
      <c r="E1218" s="1">
        <v>0</v>
      </c>
      <c r="F1218" s="1">
        <v>0</v>
      </c>
      <c r="G1218" s="2">
        <f t="shared" si="22"/>
        <v>845.29499999999996</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329172</v>
      </c>
      <c r="D1222" s="1">
        <f>BILANCA!E245</f>
        <v>283653.10999999993</v>
      </c>
      <c r="E1222" s="1">
        <v>0</v>
      </c>
      <c r="F1222" s="1">
        <v>0</v>
      </c>
      <c r="G1222" s="2">
        <f t="shared" si="22"/>
        <v>214258.29457999993</v>
      </c>
      <c r="H1222" s="2">
        <f t="shared" si="23"/>
        <v>0.1099999999278225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583930</v>
      </c>
      <c r="D1223" s="1">
        <f>BILANCA!E246</f>
        <v>590491.18999999994</v>
      </c>
      <c r="E1223" s="1">
        <v>0</v>
      </c>
      <c r="F1223" s="1">
        <v>0</v>
      </c>
      <c r="G1223" s="2">
        <f t="shared" si="22"/>
        <v>423578.97119999991</v>
      </c>
      <c r="H1223" s="2">
        <f t="shared" si="23"/>
        <v>0.18999999994412065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583930</v>
      </c>
      <c r="D1224" s="1">
        <f>BILANCA!E247</f>
        <v>590491.18999999994</v>
      </c>
      <c r="E1224" s="1">
        <v>0</v>
      </c>
      <c r="F1224" s="1">
        <v>0</v>
      </c>
      <c r="G1224" s="2">
        <f t="shared" si="22"/>
        <v>425343.88357999997</v>
      </c>
      <c r="H1224" s="2">
        <f t="shared" si="23"/>
        <v>0.18999999994412065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254758</v>
      </c>
      <c r="D1227" s="1">
        <f>BILANCA!E250</f>
        <v>306838.08</v>
      </c>
      <c r="E1227" s="1">
        <v>0</v>
      </c>
      <c r="F1227" s="1">
        <v>0</v>
      </c>
      <c r="G1227" s="2">
        <f t="shared" si="22"/>
        <v>211897.93503999998</v>
      </c>
      <c r="H1227" s="2">
        <f t="shared" si="23"/>
        <v>8.0000000016298145E-2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254758</v>
      </c>
      <c r="D1229" s="1">
        <f>BILANCA!E252</f>
        <v>306838.08</v>
      </c>
      <c r="E1229" s="1">
        <v>0</v>
      </c>
      <c r="F1229" s="1">
        <v>0</v>
      </c>
      <c r="G1229" s="2">
        <f t="shared" si="22"/>
        <v>213634.80335999999</v>
      </c>
      <c r="H1229" s="2">
        <f t="shared" si="23"/>
        <v>8.0000000016298145E-2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126600</v>
      </c>
      <c r="D1236" s="1">
        <f>BILANCA!E259</f>
        <v>126599.75</v>
      </c>
      <c r="E1236" s="1">
        <v>0</v>
      </c>
      <c r="F1236" s="1">
        <v>0</v>
      </c>
      <c r="G1236" s="2">
        <f t="shared" si="22"/>
        <v>96089.273499999996</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126600</v>
      </c>
      <c r="D1237" s="1">
        <f>BILANCA!E260</f>
        <v>126599.75</v>
      </c>
      <c r="E1237" s="1">
        <v>0</v>
      </c>
      <c r="F1237" s="1">
        <v>0</v>
      </c>
      <c r="G1237" s="2">
        <f t="shared" si="22"/>
        <v>96469.073000000004</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115236</v>
      </c>
      <c r="D1244" s="1">
        <f>BILANCA!E268</f>
        <v>51780.72</v>
      </c>
      <c r="E1244" s="1">
        <v>0</v>
      </c>
      <c r="F1244" s="1">
        <v>0</v>
      </c>
      <c r="G1244" s="2">
        <f t="shared" si="24"/>
        <v>57106.131840000002</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273671</v>
      </c>
      <c r="D1263" s="1">
        <f>BILANCA!E287</f>
        <v>116113.31</v>
      </c>
      <c r="E1263" s="1">
        <v>0</v>
      </c>
      <c r="F1263" s="1">
        <v>0</v>
      </c>
      <c r="G1263" s="2">
        <f t="shared" si="24"/>
        <v>141651.33360000001</v>
      </c>
      <c r="H1263" s="2">
        <f t="shared" si="23"/>
        <v>0.30999999999767169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557866</v>
      </c>
      <c r="D1264" s="1">
        <f>BILANCA!E288</f>
        <v>626205.18999999994</v>
      </c>
      <c r="E1264" s="1">
        <v>0</v>
      </c>
      <c r="F1264" s="1">
        <v>0</v>
      </c>
      <c r="G1264" s="2">
        <f t="shared" si="24"/>
        <v>508687.66278000001</v>
      </c>
      <c r="H1264" s="2">
        <f t="shared" si="23"/>
        <v>0.18999999994412065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2245</v>
      </c>
      <c r="D1274" s="1">
        <f>BILANCA!E298</f>
        <v>7089.36</v>
      </c>
      <c r="E1274" s="1">
        <v>0</v>
      </c>
      <c r="F1274" s="1">
        <v>0</v>
      </c>
      <c r="G1274" s="2">
        <f t="shared" si="24"/>
        <v>4779.3025199999993</v>
      </c>
      <c r="H1274" s="2">
        <f t="shared" si="23"/>
        <v>0.35999999999967258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114866</v>
      </c>
      <c r="D1278" s="1">
        <f>BILANCA!E302</f>
        <v>51587.23</v>
      </c>
      <c r="E1278" s="1">
        <v>0</v>
      </c>
      <c r="F1278" s="1">
        <v>0</v>
      </c>
      <c r="G1278" s="2">
        <f t="shared" si="24"/>
        <v>64321.935700000002</v>
      </c>
      <c r="H1278" s="2">
        <f t="shared" si="23"/>
        <v>0.23000000000320142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7437130</v>
      </c>
      <c r="D1408" s="1">
        <f>'RAS-funkcijski'!E114</f>
        <v>8364643.4400000004</v>
      </c>
      <c r="E1408" s="1">
        <v>0</v>
      </c>
      <c r="F1408" s="1">
        <v>0</v>
      </c>
      <c r="G1408" s="2">
        <f t="shared" si="24"/>
        <v>2658305.8568000002</v>
      </c>
      <c r="H1408" s="2">
        <f t="shared" si="27"/>
        <v>0.44000000040978193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7437130</v>
      </c>
      <c r="D1412" s="1">
        <f>'RAS-funkcijski'!E118</f>
        <v>8364643.4400000004</v>
      </c>
      <c r="E1412" s="1">
        <v>0</v>
      </c>
      <c r="F1412" s="1">
        <v>0</v>
      </c>
      <c r="G1412" s="2">
        <f t="shared" si="24"/>
        <v>2754971.5243200003</v>
      </c>
      <c r="H1412" s="2">
        <f t="shared" si="27"/>
        <v>0.44000000040978193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7437130</v>
      </c>
      <c r="D1414" s="1">
        <f>'RAS-funkcijski'!E120</f>
        <v>8364643.4400000004</v>
      </c>
      <c r="E1414" s="1">
        <v>0</v>
      </c>
      <c r="F1414" s="1">
        <v>0</v>
      </c>
      <c r="G1414" s="2">
        <f t="shared" si="24"/>
        <v>2803304.3580800006</v>
      </c>
      <c r="H1414" s="2">
        <f t="shared" si="27"/>
        <v>0.44000000040978193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7437130</v>
      </c>
      <c r="D1435" s="13">
        <f>'RAS-funkcijski'!E141</f>
        <v>8364643.4400000004</v>
      </c>
      <c r="E1435" s="13">
        <v>0</v>
      </c>
      <c r="F1435" s="13">
        <v>0</v>
      </c>
      <c r="G1435" s="14">
        <f t="shared" si="24"/>
        <v>3310799.1125600003</v>
      </c>
      <c r="H1435" s="14">
        <f t="shared" si="27"/>
        <v>0.44000000040978193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434866.52</v>
      </c>
      <c r="D1436" s="6">
        <f>'P-VRIO'!E5</f>
        <v>0</v>
      </c>
      <c r="E1436" s="6">
        <v>0</v>
      </c>
      <c r="F1436" s="6">
        <v>0</v>
      </c>
      <c r="G1436" s="7">
        <f t="shared" si="24"/>
        <v>434.86652000000004</v>
      </c>
      <c r="H1436" s="7">
        <f t="shared" si="27"/>
        <v>0.47999999998137355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434866.52</v>
      </c>
      <c r="D1453" s="1">
        <f>'P-VRIO'!E22</f>
        <v>0</v>
      </c>
      <c r="E1453" s="1">
        <v>0</v>
      </c>
      <c r="F1453" s="1">
        <v>0</v>
      </c>
      <c r="G1453" s="2">
        <f t="shared" si="24"/>
        <v>7827.5973599999998</v>
      </c>
      <c r="H1453" s="2">
        <f t="shared" si="27"/>
        <v>0.47999999998137355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434866.52</v>
      </c>
      <c r="D1454" s="1">
        <f>'P-VRIO'!E23</f>
        <v>0</v>
      </c>
      <c r="E1454" s="1">
        <v>0</v>
      </c>
      <c r="F1454" s="1">
        <v>0</v>
      </c>
      <c r="G1454" s="2">
        <f t="shared" si="24"/>
        <v>8262.4638799999993</v>
      </c>
      <c r="H1454" s="2">
        <f t="shared" si="27"/>
        <v>0.47999999998137355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434866.52</v>
      </c>
      <c r="D1456" s="1">
        <f>'P-VRIO'!E25</f>
        <v>0</v>
      </c>
      <c r="E1456" s="1">
        <v>0</v>
      </c>
      <c r="F1456" s="1">
        <v>0</v>
      </c>
      <c r="G1456" s="2">
        <f t="shared" si="24"/>
        <v>9132.1969200000003</v>
      </c>
      <c r="H1456" s="2">
        <f t="shared" si="27"/>
        <v>0.47999999998137355</v>
      </c>
      <c r="I1456" s="10">
        <f t="shared" si="30"/>
        <v>4383.4545214298996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831536.55</v>
      </c>
      <c r="D1480" s="6"/>
      <c r="E1480" s="6">
        <v>0</v>
      </c>
      <c r="F1480" s="6">
        <v>0</v>
      </c>
      <c r="G1480" s="7">
        <f t="shared" ref="G1480:G1580" si="34">B1480/1000*C1480</f>
        <v>831.53655000000003</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8461808.540000001</v>
      </c>
      <c r="D1481" s="1">
        <v>0</v>
      </c>
      <c r="E1481" s="1">
        <v>0</v>
      </c>
      <c r="F1481" s="1">
        <v>0</v>
      </c>
      <c r="G1481" s="2">
        <f t="shared" si="34"/>
        <v>16923.617080000004</v>
      </c>
      <c r="H1481" s="2">
        <f t="shared" si="35"/>
        <v>0.45999999903142452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8402896.870000001</v>
      </c>
      <c r="D1483" s="1">
        <v>0</v>
      </c>
      <c r="E1483" s="1">
        <v>0</v>
      </c>
      <c r="F1483" s="1">
        <v>0</v>
      </c>
      <c r="G1483" s="2">
        <f t="shared" si="34"/>
        <v>33611.587480000002</v>
      </c>
      <c r="H1483" s="2">
        <f t="shared" si="35"/>
        <v>0.12999999895691872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7578934.4199999999</v>
      </c>
      <c r="D1484" s="1">
        <v>0</v>
      </c>
      <c r="E1484" s="1">
        <v>0</v>
      </c>
      <c r="F1484" s="1">
        <v>0</v>
      </c>
      <c r="G1484" s="2">
        <f t="shared" si="34"/>
        <v>37894.672100000003</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678519.31</v>
      </c>
      <c r="D1485" s="1">
        <v>0</v>
      </c>
      <c r="E1485" s="1">
        <v>0</v>
      </c>
      <c r="F1485" s="1">
        <v>0</v>
      </c>
      <c r="G1485" s="2">
        <f t="shared" si="34"/>
        <v>4071.1158600000003</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88289.17</v>
      </c>
      <c r="D1486" s="1">
        <v>0</v>
      </c>
      <c r="E1486" s="1">
        <v>0</v>
      </c>
      <c r="F1486" s="1">
        <v>0</v>
      </c>
      <c r="G1486" s="2">
        <f t="shared" si="34"/>
        <v>618.02418999999998</v>
      </c>
      <c r="H1486" s="2">
        <f t="shared" si="35"/>
        <v>0.16999999999825377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31319.25</v>
      </c>
      <c r="D1489" s="1">
        <v>0</v>
      </c>
      <c r="E1489" s="1">
        <v>0</v>
      </c>
      <c r="F1489" s="1">
        <v>0</v>
      </c>
      <c r="G1489" s="2">
        <f t="shared" si="34"/>
        <v>313.1925</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25834.720000000001</v>
      </c>
      <c r="D1491" s="1">
        <v>0</v>
      </c>
      <c r="E1491" s="1">
        <v>0</v>
      </c>
      <c r="F1491" s="1">
        <v>0</v>
      </c>
      <c r="G1491" s="2">
        <f t="shared" si="34"/>
        <v>310.01664</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58911.67</v>
      </c>
      <c r="D1492" s="1">
        <v>0</v>
      </c>
      <c r="E1492" s="1">
        <v>0</v>
      </c>
      <c r="F1492" s="1">
        <v>0</v>
      </c>
      <c r="G1492" s="2">
        <f t="shared" si="34"/>
        <v>765.85170999999991</v>
      </c>
      <c r="H1492" s="2">
        <f t="shared" si="35"/>
        <v>0.33000000000174623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8551026.5900000017</v>
      </c>
      <c r="D1499" s="1">
        <v>0</v>
      </c>
      <c r="E1499" s="1">
        <v>0</v>
      </c>
      <c r="F1499" s="1">
        <v>0</v>
      </c>
      <c r="G1499" s="2">
        <f t="shared" si="34"/>
        <v>171020.53180000003</v>
      </c>
      <c r="H1499" s="2">
        <f t="shared" si="35"/>
        <v>0.40999999828636646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8492114.9200000018</v>
      </c>
      <c r="D1501" s="1">
        <v>0</v>
      </c>
      <c r="E1501" s="1">
        <v>0</v>
      </c>
      <c r="F1501" s="1">
        <v>0</v>
      </c>
      <c r="G1501" s="2">
        <f t="shared" si="34"/>
        <v>186826.52824000001</v>
      </c>
      <c r="H1501" s="2">
        <f t="shared" si="35"/>
        <v>7.9999998211860657E-2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7510594.71</v>
      </c>
      <c r="D1502" s="1">
        <v>0</v>
      </c>
      <c r="E1502" s="1">
        <v>0</v>
      </c>
      <c r="F1502" s="1">
        <v>0</v>
      </c>
      <c r="G1502" s="2">
        <f t="shared" si="34"/>
        <v>172743.67833</v>
      </c>
      <c r="H1502" s="2">
        <f t="shared" si="35"/>
        <v>0.2900000000372529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771456.15</v>
      </c>
      <c r="D1503" s="1">
        <v>0</v>
      </c>
      <c r="E1503" s="1">
        <v>0</v>
      </c>
      <c r="F1503" s="1">
        <v>0</v>
      </c>
      <c r="G1503" s="2">
        <f t="shared" si="34"/>
        <v>18514.9476</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88289.17</v>
      </c>
      <c r="D1504" s="1">
        <v>0</v>
      </c>
      <c r="E1504" s="1">
        <v>0</v>
      </c>
      <c r="F1504" s="1">
        <v>0</v>
      </c>
      <c r="G1504" s="2">
        <f t="shared" si="34"/>
        <v>2207.2292499999999</v>
      </c>
      <c r="H1504" s="2">
        <f t="shared" si="35"/>
        <v>0.16999999999825377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37506</v>
      </c>
      <c r="D1507" s="1">
        <v>0</v>
      </c>
      <c r="E1507" s="1">
        <v>0</v>
      </c>
      <c r="F1507" s="1">
        <v>0</v>
      </c>
      <c r="G1507" s="2">
        <f t="shared" si="34"/>
        <v>1050.1680000000001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84268.89</v>
      </c>
      <c r="D1509" s="1">
        <v>0</v>
      </c>
      <c r="E1509" s="1">
        <v>0</v>
      </c>
      <c r="F1509" s="1">
        <v>0</v>
      </c>
      <c r="G1509" s="2">
        <f t="shared" si="34"/>
        <v>2528.0666999999999</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58911.67</v>
      </c>
      <c r="D1510" s="1">
        <v>0</v>
      </c>
      <c r="E1510" s="1">
        <v>0</v>
      </c>
      <c r="F1510" s="1">
        <v>0</v>
      </c>
      <c r="G1510" s="2">
        <f t="shared" si="34"/>
        <v>1826.2617699999998</v>
      </c>
      <c r="H1510" s="2">
        <f t="shared" si="35"/>
        <v>0.33000000000174623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742318.5</v>
      </c>
      <c r="D1517" s="1">
        <v>0</v>
      </c>
      <c r="E1517" s="1">
        <v>0</v>
      </c>
      <c r="F1517" s="1">
        <v>0</v>
      </c>
      <c r="G1517" s="2">
        <f t="shared" si="34"/>
        <v>28208.102999999999</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116113.31</v>
      </c>
      <c r="D1518" s="1">
        <v>0</v>
      </c>
      <c r="E1518" s="1">
        <v>0</v>
      </c>
      <c r="F1518" s="1">
        <v>0</v>
      </c>
      <c r="G1518" s="2">
        <f t="shared" si="34"/>
        <v>4528.4190900000003</v>
      </c>
      <c r="H1518" s="2">
        <f t="shared" si="35"/>
        <v>0.30999999999767169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116113.31</v>
      </c>
      <c r="D1524" s="1">
        <v>0</v>
      </c>
      <c r="E1524" s="1">
        <v>0</v>
      </c>
      <c r="F1524" s="1">
        <v>0</v>
      </c>
      <c r="G1524" s="2">
        <f t="shared" si="34"/>
        <v>5225.0989499999996</v>
      </c>
      <c r="H1524" s="2">
        <f t="shared" si="35"/>
        <v>0.30999999999767169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57436.72</v>
      </c>
      <c r="D1530" s="1">
        <v>0</v>
      </c>
      <c r="E1530" s="1">
        <v>0</v>
      </c>
      <c r="F1530" s="1">
        <v>0</v>
      </c>
      <c r="G1530" s="2">
        <f t="shared" si="34"/>
        <v>2929.2727199999999</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57436.72</v>
      </c>
      <c r="D1531" s="1">
        <v>0</v>
      </c>
      <c r="E1531" s="1">
        <v>0</v>
      </c>
      <c r="F1531" s="1">
        <v>0</v>
      </c>
      <c r="G1531" s="2">
        <f t="shared" si="34"/>
        <v>2986.7094400000001</v>
      </c>
      <c r="H1531" s="2">
        <f t="shared" si="35"/>
        <v>0.27999999999883585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58676.59</v>
      </c>
      <c r="D1560" s="1">
        <v>0</v>
      </c>
      <c r="E1560" s="1">
        <v>0</v>
      </c>
      <c r="F1560" s="1">
        <v>0</v>
      </c>
      <c r="G1560" s="2">
        <f t="shared" si="34"/>
        <v>4752.8037899999999</v>
      </c>
      <c r="H1560" s="2">
        <f t="shared" si="35"/>
        <v>0.41000000000349246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58676.59</v>
      </c>
      <c r="D1561" s="1">
        <v>0</v>
      </c>
      <c r="E1561" s="1">
        <v>0</v>
      </c>
      <c r="F1561" s="1">
        <v>0</v>
      </c>
      <c r="G1561" s="2">
        <f t="shared" si="34"/>
        <v>4811.48038</v>
      </c>
      <c r="H1561" s="2">
        <f t="shared" si="35"/>
        <v>0.41000000000349246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626205.18999999994</v>
      </c>
      <c r="D1576" s="1">
        <v>0</v>
      </c>
      <c r="E1576" s="1">
        <v>0</v>
      </c>
      <c r="F1576" s="1">
        <v>0</v>
      </c>
      <c r="G1576" s="2">
        <f t="shared" si="34"/>
        <v>60741.903429999998</v>
      </c>
      <c r="H1576" s="2">
        <f t="shared" si="35"/>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626205.18999999994</v>
      </c>
      <c r="D1578" s="1">
        <v>0</v>
      </c>
      <c r="E1578" s="1">
        <v>0</v>
      </c>
      <c r="F1578" s="1">
        <v>0</v>
      </c>
      <c r="G1578" s="2">
        <f t="shared" si="34"/>
        <v>61994.31381</v>
      </c>
      <c r="H1578" s="2">
        <f t="shared" si="35"/>
        <v>0.18999999994412065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16385</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7578904</v>
      </c>
      <c r="I16" s="172">
        <f>'PR-RAS'!E6</f>
        <v>8330575.0799999991</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7425789</v>
      </c>
      <c r="I17" s="172">
        <f>'PR-RAS'!E151</f>
        <v>8303371.7699999996</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329172</v>
      </c>
      <c r="I18" s="172">
        <f>'PR-RAS'!E645</f>
        <v>283653.10999999964</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4595599</v>
      </c>
      <c r="I20" s="175">
        <f>BILANCA!E7</f>
        <v>4180522.6700000004</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1160709</v>
      </c>
      <c r="I21" s="177">
        <f>BILANCA!E68</f>
        <v>1025971.61</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831537</v>
      </c>
      <c r="I22" s="177">
        <f>BILANCA!E176</f>
        <v>742318.49999999988</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4924771</v>
      </c>
      <c r="I23" s="179">
        <f>BILANCA!E237</f>
        <v>4464175.78</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7437130</v>
      </c>
      <c r="I27" s="177">
        <f>'RAS-funkcijski'!E114</f>
        <v>8364643.4400000004</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7437130</v>
      </c>
      <c r="I28" s="181">
        <f>'RAS-funkcijski'!E141</f>
        <v>8364643.4400000004</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434866.52</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434866.52</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831536.55</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742318.5</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116113.31</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626205.18999999994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B1" zoomScaleNormal="100" workbookViewId="0">
      <selection activeCell="D412" sqref="D41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7578904</v>
      </c>
      <c r="E6" s="53">
        <f>E7+E44+E50+E82+E106+E124+E133+E139</f>
        <v>8330575.0799999991</v>
      </c>
      <c r="F6" s="54">
        <f t="shared" ref="F6:F131" si="0">IF(D6&lt;&gt;0,IF(E6/D6&gt;=100,"&gt;&gt;100",E6/D6*100),"-")</f>
        <v>109.91793905820681</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6928300</v>
      </c>
      <c r="E50" s="53">
        <f>E51+E54+E59+E62+E65+E68+E71+E74+E77</f>
        <v>7621699.5599999996</v>
      </c>
      <c r="F50" s="54">
        <f t="shared" si="0"/>
        <v>110.00822077565924</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235849</v>
      </c>
      <c r="E62" s="53">
        <f t="shared" si="13"/>
        <v>121043.4</v>
      </c>
      <c r="F62" s="54">
        <f t="shared" si="0"/>
        <v>51.322413917379336</v>
      </c>
    </row>
    <row r="63" spans="1:6" ht="12.75" customHeight="1" x14ac:dyDescent="0.2">
      <c r="A63" s="55">
        <v>6341</v>
      </c>
      <c r="B63" s="87" t="s">
        <v>168</v>
      </c>
      <c r="C63" s="52" t="s">
        <v>169</v>
      </c>
      <c r="D63" s="244">
        <v>235849</v>
      </c>
      <c r="E63" s="244">
        <v>121043.4</v>
      </c>
      <c r="F63" s="54">
        <f t="shared" si="0"/>
        <v>51.322413917379336</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6692451</v>
      </c>
      <c r="E68" s="53">
        <f t="shared" si="15"/>
        <v>7440625.3099999996</v>
      </c>
      <c r="F68" s="54">
        <f t="shared" si="0"/>
        <v>111.17937673357639</v>
      </c>
    </row>
    <row r="69" spans="1:6" ht="12.75" customHeight="1" x14ac:dyDescent="0.2">
      <c r="A69" s="55" t="s">
        <v>180</v>
      </c>
      <c r="B69" s="87" t="s">
        <v>181</v>
      </c>
      <c r="C69" s="52" t="s">
        <v>180</v>
      </c>
      <c r="D69" s="244">
        <v>6692451</v>
      </c>
      <c r="E69" s="244">
        <v>7436125.3099999996</v>
      </c>
      <c r="F69" s="54">
        <f t="shared" si="0"/>
        <v>111.11213679412819</v>
      </c>
    </row>
    <row r="70" spans="1:6" ht="24" x14ac:dyDescent="0.2">
      <c r="A70" s="55" t="s">
        <v>182</v>
      </c>
      <c r="B70" s="87" t="s">
        <v>183</v>
      </c>
      <c r="C70" s="52" t="s">
        <v>182</v>
      </c>
      <c r="D70" s="244"/>
      <c r="E70" s="244">
        <v>4500</v>
      </c>
      <c r="F70" s="54" t="str">
        <f t="shared" si="0"/>
        <v>-</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60030.85</v>
      </c>
      <c r="F74" s="54" t="str">
        <f t="shared" si="0"/>
        <v>-</v>
      </c>
    </row>
    <row r="75" spans="1:6" ht="12.75" customHeight="1" x14ac:dyDescent="0.2">
      <c r="A75" s="55" t="s">
        <v>192</v>
      </c>
      <c r="B75" s="87" t="s">
        <v>193</v>
      </c>
      <c r="C75" s="52" t="s">
        <v>192</v>
      </c>
      <c r="D75" s="244"/>
      <c r="E75" s="244">
        <v>60030.85</v>
      </c>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17</v>
      </c>
      <c r="E82" s="53">
        <f t="shared" si="19"/>
        <v>7.01</v>
      </c>
      <c r="F82" s="54">
        <f t="shared" si="0"/>
        <v>41.235294117647058</v>
      </c>
    </row>
    <row r="83" spans="1:6" ht="12.75" customHeight="1" x14ac:dyDescent="0.2">
      <c r="A83" s="55">
        <v>641</v>
      </c>
      <c r="B83" s="87" t="s">
        <v>208</v>
      </c>
      <c r="C83" s="52" t="s">
        <v>209</v>
      </c>
      <c r="D83" s="53">
        <f t="shared" ref="D83:E83" si="20">SUM(D84:D90)</f>
        <v>17</v>
      </c>
      <c r="E83" s="53">
        <f t="shared" si="20"/>
        <v>7.01</v>
      </c>
      <c r="F83" s="54">
        <f t="shared" si="0"/>
        <v>41.235294117647058</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17</v>
      </c>
      <c r="E85" s="244">
        <v>7.01</v>
      </c>
      <c r="F85" s="54">
        <f t="shared" si="0"/>
        <v>41.235294117647058</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33040</v>
      </c>
      <c r="E106" s="53">
        <f t="shared" si="23"/>
        <v>51706.16</v>
      </c>
      <c r="F106" s="54">
        <f t="shared" si="0"/>
        <v>156.49564164648913</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33040</v>
      </c>
      <c r="E112" s="53">
        <f t="shared" si="25"/>
        <v>51706.16</v>
      </c>
      <c r="F112" s="54">
        <f t="shared" si="0"/>
        <v>156.49564164648913</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33040</v>
      </c>
      <c r="E117" s="244">
        <v>51706.16</v>
      </c>
      <c r="F117" s="54">
        <f t="shared" si="0"/>
        <v>156.49564164648913</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127600</v>
      </c>
      <c r="E124" s="53">
        <f t="shared" si="27"/>
        <v>400</v>
      </c>
      <c r="F124" s="54">
        <f t="shared" si="0"/>
        <v>0.31347962382445138</v>
      </c>
    </row>
    <row r="125" spans="1:6" ht="12.75" customHeight="1" x14ac:dyDescent="0.2">
      <c r="A125" s="55">
        <v>661</v>
      </c>
      <c r="B125" s="88" t="s">
        <v>292</v>
      </c>
      <c r="C125" s="52" t="s">
        <v>293</v>
      </c>
      <c r="D125" s="53">
        <f t="shared" ref="D125:E125" si="28">SUM(D126:D127)</f>
        <v>0</v>
      </c>
      <c r="E125" s="53">
        <f t="shared" si="28"/>
        <v>0</v>
      </c>
      <c r="F125" s="54" t="str">
        <f t="shared" si="0"/>
        <v>-</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127600</v>
      </c>
      <c r="E128" s="53">
        <f t="shared" si="29"/>
        <v>400</v>
      </c>
      <c r="F128" s="54">
        <f t="shared" si="0"/>
        <v>0.31347962382445138</v>
      </c>
    </row>
    <row r="129" spans="1:6" ht="12.75" customHeight="1" x14ac:dyDescent="0.2">
      <c r="A129" s="55">
        <v>6631</v>
      </c>
      <c r="B129" s="88" t="s">
        <v>300</v>
      </c>
      <c r="C129" s="52" t="s">
        <v>301</v>
      </c>
      <c r="D129" s="244">
        <v>127600</v>
      </c>
      <c r="E129" s="244">
        <v>400</v>
      </c>
      <c r="F129" s="54">
        <f t="shared" si="0"/>
        <v>0.31347962382445138</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489947</v>
      </c>
      <c r="E133" s="53">
        <f t="shared" si="30"/>
        <v>656762.35</v>
      </c>
      <c r="F133" s="54">
        <f t="shared" ref="F133:F223" si="31">IF(D133&lt;&gt;0,IF(E133/D133&gt;=100,"&gt;&gt;100",E133/D133*100),"-")</f>
        <v>134.04763168261056</v>
      </c>
    </row>
    <row r="134" spans="1:6" ht="24" x14ac:dyDescent="0.2">
      <c r="A134" s="55">
        <v>671</v>
      </c>
      <c r="B134" s="234" t="s">
        <v>310</v>
      </c>
      <c r="C134" s="52" t="s">
        <v>311</v>
      </c>
      <c r="D134" s="53">
        <f t="shared" ref="D134:E134" si="32">SUM(D135:D137)</f>
        <v>489947</v>
      </c>
      <c r="E134" s="53">
        <f t="shared" si="32"/>
        <v>656762.35</v>
      </c>
      <c r="F134" s="54">
        <f t="shared" si="31"/>
        <v>134.04763168261056</v>
      </c>
    </row>
    <row r="135" spans="1:6" ht="12.75" customHeight="1" x14ac:dyDescent="0.2">
      <c r="A135" s="55">
        <v>6711</v>
      </c>
      <c r="B135" s="87" t="s">
        <v>312</v>
      </c>
      <c r="C135" s="52" t="s">
        <v>313</v>
      </c>
      <c r="D135" s="244">
        <v>485459</v>
      </c>
      <c r="E135" s="244">
        <v>652070.99</v>
      </c>
      <c r="F135" s="54">
        <f t="shared" si="31"/>
        <v>134.32050698411194</v>
      </c>
    </row>
    <row r="136" spans="1:6" ht="24" x14ac:dyDescent="0.2">
      <c r="A136" s="55">
        <v>6712</v>
      </c>
      <c r="B136" s="234" t="s">
        <v>314</v>
      </c>
      <c r="C136" s="52" t="s">
        <v>315</v>
      </c>
      <c r="D136" s="244">
        <v>4488</v>
      </c>
      <c r="E136" s="244">
        <v>4691.3599999999997</v>
      </c>
      <c r="F136" s="54">
        <f t="shared" si="31"/>
        <v>104.53119429590016</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7425789</v>
      </c>
      <c r="E151" s="53">
        <f t="shared" si="35"/>
        <v>8303371.7699999996</v>
      </c>
      <c r="F151" s="54">
        <f t="shared" si="31"/>
        <v>111.81804074960924</v>
      </c>
    </row>
    <row r="152" spans="1:6" ht="12.75" customHeight="1" x14ac:dyDescent="0.2">
      <c r="A152" s="55">
        <v>31</v>
      </c>
      <c r="B152" s="87" t="s">
        <v>345</v>
      </c>
      <c r="C152" s="52" t="s">
        <v>346</v>
      </c>
      <c r="D152" s="53">
        <f t="shared" ref="D152:E152" si="36">D153+D158+D159</f>
        <v>6732912</v>
      </c>
      <c r="E152" s="53">
        <f t="shared" si="36"/>
        <v>7482840.9799999995</v>
      </c>
      <c r="F152" s="54">
        <f t="shared" si="31"/>
        <v>111.13825607701393</v>
      </c>
    </row>
    <row r="153" spans="1:6" ht="12.75" customHeight="1" x14ac:dyDescent="0.2">
      <c r="A153" s="55">
        <v>311</v>
      </c>
      <c r="B153" s="87" t="s">
        <v>347</v>
      </c>
      <c r="C153" s="52" t="s">
        <v>348</v>
      </c>
      <c r="D153" s="53">
        <f t="shared" ref="D153:E153" si="37">SUM(D154:D157)</f>
        <v>5587075</v>
      </c>
      <c r="E153" s="53">
        <f t="shared" si="37"/>
        <v>6182991.75</v>
      </c>
      <c r="F153" s="54">
        <f t="shared" si="31"/>
        <v>110.66598801698564</v>
      </c>
    </row>
    <row r="154" spans="1:6" ht="12.75" customHeight="1" x14ac:dyDescent="0.2">
      <c r="A154" s="55">
        <v>3111</v>
      </c>
      <c r="B154" s="87" t="s">
        <v>349</v>
      </c>
      <c r="C154" s="52" t="s">
        <v>350</v>
      </c>
      <c r="D154" s="244">
        <v>5374255</v>
      </c>
      <c r="E154" s="244">
        <v>5940722.96</v>
      </c>
      <c r="F154" s="54">
        <f t="shared" si="31"/>
        <v>110.54039973912664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54060</v>
      </c>
      <c r="E156" s="244">
        <v>89349.46</v>
      </c>
      <c r="F156" s="54">
        <f t="shared" si="31"/>
        <v>165.27832038475771</v>
      </c>
    </row>
    <row r="157" spans="1:6" ht="12.75" customHeight="1" x14ac:dyDescent="0.2">
      <c r="A157" s="55">
        <v>3114</v>
      </c>
      <c r="B157" s="87" t="s">
        <v>355</v>
      </c>
      <c r="C157" s="52" t="s">
        <v>356</v>
      </c>
      <c r="D157" s="244">
        <v>158760</v>
      </c>
      <c r="E157" s="244">
        <v>152919.32999999999</v>
      </c>
      <c r="F157" s="54">
        <f t="shared" si="31"/>
        <v>96.321069538926679</v>
      </c>
    </row>
    <row r="158" spans="1:6" ht="12.75" customHeight="1" x14ac:dyDescent="0.2">
      <c r="A158" s="55">
        <v>312</v>
      </c>
      <c r="B158" s="87" t="s">
        <v>357</v>
      </c>
      <c r="C158" s="52" t="s">
        <v>358</v>
      </c>
      <c r="D158" s="244">
        <v>239304</v>
      </c>
      <c r="E158" s="244">
        <v>277244.52</v>
      </c>
      <c r="F158" s="54">
        <f t="shared" si="31"/>
        <v>115.85452813158159</v>
      </c>
    </row>
    <row r="159" spans="1:6" ht="12.75" customHeight="1" x14ac:dyDescent="0.2">
      <c r="A159" s="55">
        <v>313</v>
      </c>
      <c r="B159" s="87" t="s">
        <v>359</v>
      </c>
      <c r="C159" s="52" t="s">
        <v>360</v>
      </c>
      <c r="D159" s="53">
        <f t="shared" ref="D159:E159" si="38">SUM(D160:D162)</f>
        <v>906533</v>
      </c>
      <c r="E159" s="53">
        <f t="shared" si="38"/>
        <v>1022604.7100000001</v>
      </c>
      <c r="F159" s="54">
        <f t="shared" si="31"/>
        <v>112.80391447415595</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906533</v>
      </c>
      <c r="E161" s="244">
        <v>1018953.03</v>
      </c>
      <c r="F161" s="54">
        <f t="shared" si="31"/>
        <v>112.40109626455958</v>
      </c>
    </row>
    <row r="162" spans="1:6" ht="12.75" customHeight="1" x14ac:dyDescent="0.2">
      <c r="A162" s="55">
        <v>3133</v>
      </c>
      <c r="B162" s="87" t="s">
        <v>364</v>
      </c>
      <c r="C162" s="52" t="s">
        <v>365</v>
      </c>
      <c r="D162" s="244"/>
      <c r="E162" s="244">
        <v>3651.68</v>
      </c>
      <c r="F162" s="54" t="str">
        <f t="shared" si="31"/>
        <v>-</v>
      </c>
    </row>
    <row r="163" spans="1:6" ht="12.75" customHeight="1" x14ac:dyDescent="0.2">
      <c r="A163" s="55">
        <v>32</v>
      </c>
      <c r="B163" s="87" t="s">
        <v>366</v>
      </c>
      <c r="C163" s="52" t="s">
        <v>367</v>
      </c>
      <c r="D163" s="53">
        <f t="shared" ref="D163:E163" si="39">D164+D169+D177+D187+D188</f>
        <v>674482</v>
      </c>
      <c r="E163" s="53">
        <f t="shared" si="39"/>
        <v>719612.53</v>
      </c>
      <c r="F163" s="54">
        <f t="shared" si="31"/>
        <v>106.69113927428752</v>
      </c>
    </row>
    <row r="164" spans="1:6" ht="12.75" customHeight="1" x14ac:dyDescent="0.2">
      <c r="A164" s="55">
        <v>321</v>
      </c>
      <c r="B164" s="87" t="s">
        <v>368</v>
      </c>
      <c r="C164" s="52" t="s">
        <v>369</v>
      </c>
      <c r="D164" s="53">
        <f t="shared" ref="D164:E164" si="40">SUM(D165:D168)</f>
        <v>186303</v>
      </c>
      <c r="E164" s="53">
        <f t="shared" si="40"/>
        <v>218038.62</v>
      </c>
      <c r="F164" s="54">
        <f t="shared" si="31"/>
        <v>117.03441168419188</v>
      </c>
    </row>
    <row r="165" spans="1:6" ht="12.75" customHeight="1" x14ac:dyDescent="0.2">
      <c r="A165" s="55">
        <v>3211</v>
      </c>
      <c r="B165" s="87" t="s">
        <v>370</v>
      </c>
      <c r="C165" s="52" t="s">
        <v>371</v>
      </c>
      <c r="D165" s="244">
        <v>49943</v>
      </c>
      <c r="E165" s="244">
        <v>75868.67</v>
      </c>
      <c r="F165" s="54">
        <f t="shared" si="31"/>
        <v>151.91051799050919</v>
      </c>
    </row>
    <row r="166" spans="1:6" ht="12.75" customHeight="1" x14ac:dyDescent="0.2">
      <c r="A166" s="55">
        <v>3212</v>
      </c>
      <c r="B166" s="87" t="s">
        <v>372</v>
      </c>
      <c r="C166" s="52" t="s">
        <v>373</v>
      </c>
      <c r="D166" s="244">
        <v>134808</v>
      </c>
      <c r="E166" s="244">
        <v>140432.45000000001</v>
      </c>
      <c r="F166" s="54">
        <f t="shared" si="31"/>
        <v>104.17219304492316</v>
      </c>
    </row>
    <row r="167" spans="1:6" ht="12.75" customHeight="1" x14ac:dyDescent="0.2">
      <c r="A167" s="55">
        <v>3213</v>
      </c>
      <c r="B167" s="87" t="s">
        <v>374</v>
      </c>
      <c r="C167" s="52" t="s">
        <v>375</v>
      </c>
      <c r="D167" s="244">
        <v>1300</v>
      </c>
      <c r="E167" s="244">
        <v>1537.5</v>
      </c>
      <c r="F167" s="54">
        <f t="shared" si="31"/>
        <v>118.26923076923077</v>
      </c>
    </row>
    <row r="168" spans="1:6" ht="12.75" customHeight="1" x14ac:dyDescent="0.2">
      <c r="A168" s="55">
        <v>3214</v>
      </c>
      <c r="B168" s="87" t="s">
        <v>376</v>
      </c>
      <c r="C168" s="52" t="s">
        <v>377</v>
      </c>
      <c r="D168" s="244">
        <v>252</v>
      </c>
      <c r="E168" s="244">
        <v>200</v>
      </c>
      <c r="F168" s="54">
        <f t="shared" si="31"/>
        <v>79.365079365079367</v>
      </c>
    </row>
    <row r="169" spans="1:6" ht="12.75" customHeight="1" x14ac:dyDescent="0.2">
      <c r="A169" s="55">
        <v>322</v>
      </c>
      <c r="B169" s="87" t="s">
        <v>378</v>
      </c>
      <c r="C169" s="52" t="s">
        <v>379</v>
      </c>
      <c r="D169" s="53">
        <f t="shared" ref="D169:E169" si="41">SUM(D170:D176)</f>
        <v>74437</v>
      </c>
      <c r="E169" s="53">
        <f t="shared" si="41"/>
        <v>118753.40000000001</v>
      </c>
      <c r="F169" s="54">
        <f t="shared" si="31"/>
        <v>159.53544608192163</v>
      </c>
    </row>
    <row r="170" spans="1:6" ht="12.75" customHeight="1" x14ac:dyDescent="0.2">
      <c r="A170" s="55">
        <v>3221</v>
      </c>
      <c r="B170" s="87" t="s">
        <v>380</v>
      </c>
      <c r="C170" s="52" t="s">
        <v>381</v>
      </c>
      <c r="D170" s="244">
        <v>65841</v>
      </c>
      <c r="E170" s="244">
        <v>110574.68</v>
      </c>
      <c r="F170" s="54">
        <f t="shared" si="31"/>
        <v>167.94198144013609</v>
      </c>
    </row>
    <row r="171" spans="1:6" ht="12.75" customHeight="1" x14ac:dyDescent="0.2">
      <c r="A171" s="55">
        <v>3222</v>
      </c>
      <c r="B171" s="87" t="s">
        <v>382</v>
      </c>
      <c r="C171" s="52" t="s">
        <v>383</v>
      </c>
      <c r="D171" s="244">
        <v>3933</v>
      </c>
      <c r="E171" s="244">
        <v>1181.02</v>
      </c>
      <c r="F171" s="54">
        <f t="shared" si="31"/>
        <v>30.028476989575388</v>
      </c>
    </row>
    <row r="172" spans="1:6" ht="12.75" customHeight="1" x14ac:dyDescent="0.2">
      <c r="A172" s="55">
        <v>3223</v>
      </c>
      <c r="B172" s="87" t="s">
        <v>384</v>
      </c>
      <c r="C172" s="52" t="s">
        <v>385</v>
      </c>
      <c r="D172" s="244"/>
      <c r="E172" s="244"/>
      <c r="F172" s="54" t="str">
        <f t="shared" si="31"/>
        <v>-</v>
      </c>
    </row>
    <row r="173" spans="1:6" ht="12.75" customHeight="1" x14ac:dyDescent="0.2">
      <c r="A173" s="55">
        <v>3224</v>
      </c>
      <c r="B173" s="87" t="s">
        <v>386</v>
      </c>
      <c r="C173" s="52" t="s">
        <v>387</v>
      </c>
      <c r="D173" s="244">
        <v>2891</v>
      </c>
      <c r="E173" s="244">
        <v>5188.74</v>
      </c>
      <c r="F173" s="54">
        <f t="shared" si="31"/>
        <v>179.47907298512624</v>
      </c>
    </row>
    <row r="174" spans="1:6" ht="12.75" customHeight="1" x14ac:dyDescent="0.2">
      <c r="A174" s="55">
        <v>3225</v>
      </c>
      <c r="B174" s="87" t="s">
        <v>388</v>
      </c>
      <c r="C174" s="52" t="s">
        <v>389</v>
      </c>
      <c r="D174" s="244"/>
      <c r="E174" s="244"/>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1772</v>
      </c>
      <c r="E176" s="244">
        <v>1808.96</v>
      </c>
      <c r="F176" s="54">
        <f t="shared" si="31"/>
        <v>102.08577878103837</v>
      </c>
    </row>
    <row r="177" spans="1:6" ht="12.75" customHeight="1" x14ac:dyDescent="0.2">
      <c r="A177" s="55">
        <v>323</v>
      </c>
      <c r="B177" s="87" t="s">
        <v>394</v>
      </c>
      <c r="C177" s="52" t="s">
        <v>395</v>
      </c>
      <c r="D177" s="53">
        <f t="shared" ref="D177:E177" si="42">SUM(D178:D186)</f>
        <v>317877</v>
      </c>
      <c r="E177" s="53">
        <f t="shared" si="42"/>
        <v>248130.84999999998</v>
      </c>
      <c r="F177" s="54">
        <f t="shared" si="31"/>
        <v>78.058761722301384</v>
      </c>
    </row>
    <row r="178" spans="1:6" ht="12.75" customHeight="1" x14ac:dyDescent="0.2">
      <c r="A178" s="55">
        <v>3231</v>
      </c>
      <c r="B178" s="87" t="s">
        <v>396</v>
      </c>
      <c r="C178" s="52" t="s">
        <v>397</v>
      </c>
      <c r="D178" s="244">
        <v>9938</v>
      </c>
      <c r="E178" s="244">
        <v>21058.85</v>
      </c>
      <c r="F178" s="54">
        <f t="shared" si="31"/>
        <v>211.90229422418997</v>
      </c>
    </row>
    <row r="179" spans="1:6" ht="12.75" customHeight="1" x14ac:dyDescent="0.2">
      <c r="A179" s="55">
        <v>3232</v>
      </c>
      <c r="B179" s="87" t="s">
        <v>398</v>
      </c>
      <c r="C179" s="52" t="s">
        <v>399</v>
      </c>
      <c r="D179" s="244">
        <v>119196</v>
      </c>
      <c r="E179" s="244">
        <v>71770.61</v>
      </c>
      <c r="F179" s="54">
        <f t="shared" si="31"/>
        <v>60.212263834356861</v>
      </c>
    </row>
    <row r="180" spans="1:6" ht="12.75" customHeight="1" x14ac:dyDescent="0.2">
      <c r="A180" s="55">
        <v>3233</v>
      </c>
      <c r="B180" s="87" t="s">
        <v>400</v>
      </c>
      <c r="C180" s="52" t="s">
        <v>401</v>
      </c>
      <c r="D180" s="244"/>
      <c r="E180" s="244">
        <v>4968</v>
      </c>
      <c r="F180" s="54" t="str">
        <f t="shared" si="31"/>
        <v>-</v>
      </c>
    </row>
    <row r="181" spans="1:6" ht="12.75" customHeight="1" x14ac:dyDescent="0.2">
      <c r="A181" s="55">
        <v>3234</v>
      </c>
      <c r="B181" s="87" t="s">
        <v>402</v>
      </c>
      <c r="C181" s="52" t="s">
        <v>403</v>
      </c>
      <c r="D181" s="244">
        <v>60892</v>
      </c>
      <c r="E181" s="244">
        <v>43663.39</v>
      </c>
      <c r="F181" s="54">
        <f t="shared" si="31"/>
        <v>71.706283255600084</v>
      </c>
    </row>
    <row r="182" spans="1:6" ht="12.75" customHeight="1" x14ac:dyDescent="0.2">
      <c r="A182" s="55">
        <v>3235</v>
      </c>
      <c r="B182" s="87" t="s">
        <v>404</v>
      </c>
      <c r="C182" s="52" t="s">
        <v>405</v>
      </c>
      <c r="D182" s="244">
        <v>19761</v>
      </c>
      <c r="E182" s="244">
        <v>21980.65</v>
      </c>
      <c r="F182" s="54">
        <f t="shared" si="31"/>
        <v>111.2324781134558</v>
      </c>
    </row>
    <row r="183" spans="1:6" ht="12.75" customHeight="1" x14ac:dyDescent="0.2">
      <c r="A183" s="55">
        <v>3236</v>
      </c>
      <c r="B183" s="87" t="s">
        <v>406</v>
      </c>
      <c r="C183" s="52" t="s">
        <v>407</v>
      </c>
      <c r="D183" s="244">
        <v>6761</v>
      </c>
      <c r="E183" s="244">
        <v>48360</v>
      </c>
      <c r="F183" s="54">
        <f t="shared" si="31"/>
        <v>715.27880491051621</v>
      </c>
    </row>
    <row r="184" spans="1:6" ht="12.75" customHeight="1" x14ac:dyDescent="0.2">
      <c r="A184" s="55">
        <v>3237</v>
      </c>
      <c r="B184" s="87" t="s">
        <v>408</v>
      </c>
      <c r="C184" s="52" t="s">
        <v>409</v>
      </c>
      <c r="D184" s="244">
        <v>87377</v>
      </c>
      <c r="E184" s="244">
        <v>20461.099999999999</v>
      </c>
      <c r="F184" s="54">
        <f t="shared" si="31"/>
        <v>23.417031942044243</v>
      </c>
    </row>
    <row r="185" spans="1:6" ht="12.75" customHeight="1" x14ac:dyDescent="0.2">
      <c r="A185" s="55">
        <v>3238</v>
      </c>
      <c r="B185" s="87" t="s">
        <v>410</v>
      </c>
      <c r="C185" s="52" t="s">
        <v>411</v>
      </c>
      <c r="D185" s="244">
        <v>8098</v>
      </c>
      <c r="E185" s="244">
        <v>11267.5</v>
      </c>
      <c r="F185" s="54">
        <f t="shared" si="31"/>
        <v>139.13929365275376</v>
      </c>
    </row>
    <row r="186" spans="1:6" ht="12.75" customHeight="1" x14ac:dyDescent="0.2">
      <c r="A186" s="55">
        <v>3239</v>
      </c>
      <c r="B186" s="87" t="s">
        <v>412</v>
      </c>
      <c r="C186" s="52" t="s">
        <v>413</v>
      </c>
      <c r="D186" s="244">
        <v>5854</v>
      </c>
      <c r="E186" s="244">
        <v>4600.75</v>
      </c>
      <c r="F186" s="54">
        <f t="shared" si="31"/>
        <v>78.591561325589339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95865</v>
      </c>
      <c r="E188" s="53">
        <f t="shared" si="43"/>
        <v>134689.66</v>
      </c>
      <c r="F188" s="54">
        <f t="shared" si="31"/>
        <v>140.4993063161738</v>
      </c>
    </row>
    <row r="189" spans="1:6" ht="12.75" customHeight="1" x14ac:dyDescent="0.2">
      <c r="A189" s="55">
        <v>3291</v>
      </c>
      <c r="B189" s="234" t="s">
        <v>418</v>
      </c>
      <c r="C189" s="52" t="s">
        <v>419</v>
      </c>
      <c r="D189" s="244">
        <v>5157</v>
      </c>
      <c r="E189" s="244">
        <v>16269.26</v>
      </c>
      <c r="F189" s="54">
        <f t="shared" si="31"/>
        <v>315.47915454721738</v>
      </c>
    </row>
    <row r="190" spans="1:6" ht="12.75" customHeight="1" x14ac:dyDescent="0.2">
      <c r="A190" s="55">
        <v>3292</v>
      </c>
      <c r="B190" s="87" t="s">
        <v>420</v>
      </c>
      <c r="C190" s="52" t="s">
        <v>421</v>
      </c>
      <c r="D190" s="244">
        <v>799</v>
      </c>
      <c r="E190" s="244"/>
      <c r="F190" s="54">
        <f t="shared" si="31"/>
        <v>0</v>
      </c>
    </row>
    <row r="191" spans="1:6" ht="12.75" customHeight="1" x14ac:dyDescent="0.2">
      <c r="A191" s="55">
        <v>3293</v>
      </c>
      <c r="B191" s="87" t="s">
        <v>422</v>
      </c>
      <c r="C191" s="52" t="s">
        <v>423</v>
      </c>
      <c r="D191" s="244">
        <v>491</v>
      </c>
      <c r="E191" s="244">
        <v>4486.8900000000003</v>
      </c>
      <c r="F191" s="54">
        <f t="shared" si="31"/>
        <v>913.8268839103871</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13612</v>
      </c>
      <c r="E193" s="244">
        <v>5400</v>
      </c>
      <c r="F193" s="54">
        <f t="shared" si="31"/>
        <v>39.670878636497207</v>
      </c>
    </row>
    <row r="194" spans="1:6" ht="12.75" customHeight="1" x14ac:dyDescent="0.2">
      <c r="A194" s="55" t="s">
        <v>428</v>
      </c>
      <c r="B194" s="87" t="s">
        <v>429</v>
      </c>
      <c r="C194" s="52" t="s">
        <v>428</v>
      </c>
      <c r="D194" s="244"/>
      <c r="E194" s="244">
        <v>45875.01</v>
      </c>
      <c r="F194" s="54" t="str">
        <f t="shared" si="31"/>
        <v>-</v>
      </c>
    </row>
    <row r="195" spans="1:6" ht="12.75" customHeight="1" x14ac:dyDescent="0.2">
      <c r="A195" s="55">
        <v>3299</v>
      </c>
      <c r="B195" s="87" t="s">
        <v>430</v>
      </c>
      <c r="C195" s="52" t="s">
        <v>431</v>
      </c>
      <c r="D195" s="244">
        <v>75806</v>
      </c>
      <c r="E195" s="244">
        <v>62658.5</v>
      </c>
      <c r="F195" s="54">
        <f t="shared" si="31"/>
        <v>82.656386038044488</v>
      </c>
    </row>
    <row r="196" spans="1:6" ht="12.75" customHeight="1" x14ac:dyDescent="0.2">
      <c r="A196" s="55">
        <v>34</v>
      </c>
      <c r="B196" s="234" t="s">
        <v>432</v>
      </c>
      <c r="C196" s="52" t="s">
        <v>433</v>
      </c>
      <c r="D196" s="53">
        <f t="shared" ref="D196:E196" si="44">D197+D202+D210</f>
        <v>2395</v>
      </c>
      <c r="E196" s="53">
        <f t="shared" si="44"/>
        <v>91918.26</v>
      </c>
      <c r="F196" s="54">
        <f t="shared" si="31"/>
        <v>3837.9231732776616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2395</v>
      </c>
      <c r="E210" s="53">
        <f t="shared" si="47"/>
        <v>91918.26</v>
      </c>
      <c r="F210" s="54">
        <f t="shared" si="31"/>
        <v>3837.9231732776616</v>
      </c>
    </row>
    <row r="211" spans="1:6" ht="12.75" customHeight="1" x14ac:dyDescent="0.2">
      <c r="A211" s="55">
        <v>3431</v>
      </c>
      <c r="B211" s="234" t="s">
        <v>462</v>
      </c>
      <c r="C211" s="52" t="s">
        <v>463</v>
      </c>
      <c r="D211" s="244">
        <v>2386</v>
      </c>
      <c r="E211" s="244">
        <v>3631.55</v>
      </c>
      <c r="F211" s="54">
        <f t="shared" si="31"/>
        <v>152.20243084660521</v>
      </c>
    </row>
    <row r="212" spans="1:6" ht="12.75" customHeight="1" x14ac:dyDescent="0.2">
      <c r="A212" s="55">
        <v>3432</v>
      </c>
      <c r="B212" s="87" t="s">
        <v>464</v>
      </c>
      <c r="C212" s="52" t="s">
        <v>465</v>
      </c>
      <c r="D212" s="244">
        <v>8</v>
      </c>
      <c r="E212" s="244"/>
      <c r="F212" s="54">
        <f t="shared" si="31"/>
        <v>0</v>
      </c>
    </row>
    <row r="213" spans="1:6" ht="12.75" customHeight="1" x14ac:dyDescent="0.2">
      <c r="A213" s="55">
        <v>3433</v>
      </c>
      <c r="B213" s="87" t="s">
        <v>466</v>
      </c>
      <c r="C213" s="52" t="s">
        <v>467</v>
      </c>
      <c r="D213" s="244">
        <v>1</v>
      </c>
      <c r="E213" s="244">
        <v>88286.65</v>
      </c>
      <c r="F213" s="54" t="str">
        <f t="shared" si="31"/>
        <v>&gt;&gt;100</v>
      </c>
    </row>
    <row r="214" spans="1:6" ht="12.75" customHeight="1" x14ac:dyDescent="0.2">
      <c r="A214" s="55">
        <v>3434</v>
      </c>
      <c r="B214" s="87" t="s">
        <v>468</v>
      </c>
      <c r="C214" s="52" t="s">
        <v>469</v>
      </c>
      <c r="D214" s="244"/>
      <c r="E214" s="244">
        <v>0.06</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16000</v>
      </c>
      <c r="E252" s="53">
        <f t="shared" si="63"/>
        <v>9000</v>
      </c>
      <c r="F252" s="54">
        <f t="shared" ref="F252:F258" si="64">IF(D252&lt;&gt;0,IF(E252/D252&gt;=100,"&gt;&gt;100",E252/D252*100),"-")</f>
        <v>56.25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16000</v>
      </c>
      <c r="E259" s="53">
        <f t="shared" si="66"/>
        <v>9000</v>
      </c>
      <c r="F259" s="54">
        <f t="shared" ref="F259:F262" si="67">IF(D259&lt;&gt;0,IF(E259/D259&gt;=100,"&gt;&gt;100",E259/D259*100),"-")</f>
        <v>56.25</v>
      </c>
    </row>
    <row r="260" spans="1:6" ht="12.75" customHeight="1" x14ac:dyDescent="0.2">
      <c r="A260" s="55">
        <v>3721</v>
      </c>
      <c r="B260" s="87" t="s">
        <v>556</v>
      </c>
      <c r="C260" s="52" t="s">
        <v>557</v>
      </c>
      <c r="D260" s="244">
        <v>16000</v>
      </c>
      <c r="E260" s="244">
        <v>9000</v>
      </c>
      <c r="F260" s="54">
        <f t="shared" si="67"/>
        <v>56.25</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7425789</v>
      </c>
      <c r="E289" s="53">
        <f t="shared" si="79"/>
        <v>8303371.7699999996</v>
      </c>
      <c r="F289" s="54">
        <f t="shared" si="76"/>
        <v>111.81804074960924</v>
      </c>
    </row>
    <row r="290" spans="1:6" ht="12.75" customHeight="1" x14ac:dyDescent="0.2">
      <c r="A290" s="55" t="s">
        <v>605</v>
      </c>
      <c r="B290" s="87" t="s">
        <v>616</v>
      </c>
      <c r="C290" s="52" t="s">
        <v>617</v>
      </c>
      <c r="D290" s="53">
        <f>IF(D6&gt;=D289,D6-D289,0)</f>
        <v>153115</v>
      </c>
      <c r="E290" s="53">
        <f>IF(E6&gt;=E289,E6-E289,0)</f>
        <v>27203.30999999959</v>
      </c>
      <c r="F290" s="54">
        <f t="shared" si="76"/>
        <v>17.766587205694798</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435303</v>
      </c>
      <c r="E292" s="244">
        <v>572479.24</v>
      </c>
      <c r="F292" s="54">
        <f t="shared" si="76"/>
        <v>131.5128175087238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11341</v>
      </c>
      <c r="E350" s="53">
        <f t="shared" si="95"/>
        <v>61271.67</v>
      </c>
      <c r="F350" s="54">
        <f t="shared" si="81"/>
        <v>540.26690768009871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11341</v>
      </c>
      <c r="E363" s="53">
        <f t="shared" si="99"/>
        <v>61271.67</v>
      </c>
      <c r="F363" s="54">
        <f t="shared" si="81"/>
        <v>540.26690768009871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3516</v>
      </c>
      <c r="E369" s="53">
        <f t="shared" si="101"/>
        <v>46156</v>
      </c>
      <c r="F369" s="54">
        <f t="shared" si="81"/>
        <v>1312.7417519908988</v>
      </c>
    </row>
    <row r="370" spans="1:6" ht="12.75" customHeight="1" x14ac:dyDescent="0.2">
      <c r="A370" s="55">
        <v>4221</v>
      </c>
      <c r="B370" s="87" t="s">
        <v>671</v>
      </c>
      <c r="C370" s="52" t="s">
        <v>763</v>
      </c>
      <c r="D370" s="244">
        <v>3516</v>
      </c>
      <c r="E370" s="244">
        <v>40836</v>
      </c>
      <c r="F370" s="54">
        <f t="shared" si="81"/>
        <v>1161.4334470989761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v>5320</v>
      </c>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7825</v>
      </c>
      <c r="E383" s="53">
        <f t="shared" si="103"/>
        <v>15115.67</v>
      </c>
      <c r="F383" s="54">
        <f t="shared" si="81"/>
        <v>193.17150159744409</v>
      </c>
    </row>
    <row r="384" spans="1:6" ht="12.75" customHeight="1" x14ac:dyDescent="0.2">
      <c r="A384" s="55">
        <v>4241</v>
      </c>
      <c r="B384" s="87" t="s">
        <v>780</v>
      </c>
      <c r="C384" s="52" t="s">
        <v>781</v>
      </c>
      <c r="D384" s="244">
        <v>7825</v>
      </c>
      <c r="E384" s="244">
        <v>15115.67</v>
      </c>
      <c r="F384" s="54">
        <f t="shared" si="81"/>
        <v>193.17150159744409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11341</v>
      </c>
      <c r="E408" s="53">
        <f t="shared" si="111"/>
        <v>61271.67</v>
      </c>
      <c r="F408" s="54">
        <f t="shared" si="81"/>
        <v>540.26690768009871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247905</v>
      </c>
      <c r="E410" s="244">
        <v>254757.77</v>
      </c>
      <c r="F410" s="54">
        <f t="shared" si="81"/>
        <v>102.76427260442509</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7578904</v>
      </c>
      <c r="E412" s="53">
        <f>E6+E298</f>
        <v>8330575.0799999991</v>
      </c>
      <c r="F412" s="54">
        <f t="shared" si="81"/>
        <v>109.91793905820681</v>
      </c>
    </row>
    <row r="413" spans="1:6" ht="12.75" customHeight="1" x14ac:dyDescent="0.2">
      <c r="A413" s="55" t="s">
        <v>605</v>
      </c>
      <c r="B413" s="87" t="s">
        <v>828</v>
      </c>
      <c r="C413" s="52" t="s">
        <v>829</v>
      </c>
      <c r="D413" s="53">
        <f t="shared" ref="D413:E413" si="112">D289+D350</f>
        <v>7437130</v>
      </c>
      <c r="E413" s="53">
        <f t="shared" si="112"/>
        <v>8364643.4399999995</v>
      </c>
      <c r="F413" s="54">
        <f t="shared" si="81"/>
        <v>112.47138936659707</v>
      </c>
    </row>
    <row r="414" spans="1:6" ht="12.75" customHeight="1" x14ac:dyDescent="0.2">
      <c r="A414" s="55" t="s">
        <v>605</v>
      </c>
      <c r="B414" s="87" t="s">
        <v>830</v>
      </c>
      <c r="C414" s="52" t="s">
        <v>831</v>
      </c>
      <c r="D414" s="53">
        <f t="shared" ref="D414:E414" si="113">IF(D412&gt;=D413,D412-D413,0)</f>
        <v>141774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34068.360000000335</v>
      </c>
      <c r="F415" s="54" t="str">
        <f t="shared" si="81"/>
        <v>-</v>
      </c>
    </row>
    <row r="416" spans="1:6" ht="12.75" customHeight="1" x14ac:dyDescent="0.2">
      <c r="A416" s="62" t="s">
        <v>834</v>
      </c>
      <c r="B416" s="234" t="s">
        <v>835</v>
      </c>
      <c r="C416" s="63" t="s">
        <v>836</v>
      </c>
      <c r="D416" s="53">
        <f t="shared" ref="D416:E416" si="115">IF(D292-D293+D409-D410&gt;=0,D292-D293+D409-D410,0)</f>
        <v>187398</v>
      </c>
      <c r="E416" s="53">
        <f t="shared" si="115"/>
        <v>317721.46999999997</v>
      </c>
      <c r="F416" s="54">
        <f t="shared" si="81"/>
        <v>169.54368242990853</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7578904</v>
      </c>
      <c r="E639" s="53">
        <f t="shared" si="180"/>
        <v>8330575.0799999991</v>
      </c>
      <c r="F639" s="54">
        <f t="shared" si="119"/>
        <v>109.91793905820681</v>
      </c>
    </row>
    <row r="640" spans="1:6" ht="12.75" customHeight="1" x14ac:dyDescent="0.2">
      <c r="A640" s="55" t="s">
        <v>605</v>
      </c>
      <c r="B640" s="87" t="s">
        <v>1274</v>
      </c>
      <c r="C640" s="52" t="s">
        <v>1275</v>
      </c>
      <c r="D640" s="53">
        <f t="shared" ref="D640:E640" si="181">D413+D528</f>
        <v>7437130</v>
      </c>
      <c r="E640" s="53">
        <f t="shared" si="181"/>
        <v>8364643.4399999995</v>
      </c>
      <c r="F640" s="54">
        <f t="shared" si="119"/>
        <v>112.47138936659707</v>
      </c>
    </row>
    <row r="641" spans="1:6" ht="12.75" customHeight="1" x14ac:dyDescent="0.2">
      <c r="A641" s="55" t="s">
        <v>605</v>
      </c>
      <c r="B641" s="87" t="s">
        <v>1276</v>
      </c>
      <c r="C641" s="52" t="s">
        <v>1277</v>
      </c>
      <c r="D641" s="53">
        <f t="shared" ref="D641:E641" si="182">IF(D639&gt;=D640,D639-D640,0)</f>
        <v>141774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34068.360000000335</v>
      </c>
      <c r="F642" s="54" t="str">
        <f t="shared" si="119"/>
        <v>-</v>
      </c>
    </row>
    <row r="643" spans="1:6" ht="24" x14ac:dyDescent="0.2">
      <c r="A643" s="62" t="s">
        <v>1280</v>
      </c>
      <c r="B643" s="87" t="s">
        <v>1281</v>
      </c>
      <c r="C643" s="63" t="s">
        <v>1280</v>
      </c>
      <c r="D643" s="53">
        <f t="shared" ref="D643:E643" si="184">IF(D416-D417+D637-D638&gt;=0,D416-D417+D637-D638,0)</f>
        <v>187398</v>
      </c>
      <c r="E643" s="53">
        <f t="shared" si="184"/>
        <v>317721.46999999997</v>
      </c>
      <c r="F643" s="54">
        <f t="shared" si="119"/>
        <v>169.54368242990853</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329172</v>
      </c>
      <c r="E645" s="53">
        <f t="shared" si="186"/>
        <v>283653.10999999964</v>
      </c>
      <c r="F645" s="54">
        <f t="shared" si="119"/>
        <v>86.171700509156196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559485</v>
      </c>
      <c r="E647" s="245">
        <v>654794.96</v>
      </c>
      <c r="F647" s="59">
        <f t="shared" si="119"/>
        <v>117.03530210818877</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291909</v>
      </c>
      <c r="E649" s="244">
        <v>485987.51</v>
      </c>
      <c r="F649" s="54">
        <f t="shared" ref="F649:F724" si="188">IF(D649&lt;&gt;0,IF(E649/D649&gt;=100,"&gt;&gt;100",E649/D649*100),"-")</f>
        <v>166.48596309123732</v>
      </c>
    </row>
    <row r="650" spans="1:6" ht="12.75" customHeight="1" x14ac:dyDescent="0.2">
      <c r="A650" s="55" t="s">
        <v>1293</v>
      </c>
      <c r="B650" s="87" t="s">
        <v>1294</v>
      </c>
      <c r="C650" s="52" t="s">
        <v>1293</v>
      </c>
      <c r="D650" s="244">
        <v>976942</v>
      </c>
      <c r="E650" s="244">
        <v>1342287.51</v>
      </c>
      <c r="F650" s="54">
        <f t="shared" si="188"/>
        <v>137.39684750988289</v>
      </c>
    </row>
    <row r="651" spans="1:6" ht="12.75" customHeight="1" x14ac:dyDescent="0.2">
      <c r="A651" s="55" t="s">
        <v>1295</v>
      </c>
      <c r="B651" s="87" t="s">
        <v>1296</v>
      </c>
      <c r="C651" s="52" t="s">
        <v>1295</v>
      </c>
      <c r="D651" s="244">
        <v>782863</v>
      </c>
      <c r="E651" s="244">
        <v>1509079.09</v>
      </c>
      <c r="F651" s="54">
        <f t="shared" si="188"/>
        <v>192.76413497636241</v>
      </c>
    </row>
    <row r="652" spans="1:6" ht="24" x14ac:dyDescent="0.2">
      <c r="A652" s="55">
        <v>11</v>
      </c>
      <c r="B652" s="87" t="s">
        <v>1297</v>
      </c>
      <c r="C652" s="52" t="s">
        <v>1298</v>
      </c>
      <c r="D652" s="53">
        <f t="shared" ref="D652:E652" si="189">+D649+D650-D651</f>
        <v>485988</v>
      </c>
      <c r="E652" s="53">
        <f t="shared" si="189"/>
        <v>319195.92999999993</v>
      </c>
      <c r="F652" s="54">
        <f t="shared" si="188"/>
        <v>65.679796620492667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49</v>
      </c>
      <c r="E654" s="266">
        <v>49</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44</v>
      </c>
      <c r="E656" s="266">
        <v>45</v>
      </c>
      <c r="F656" s="54">
        <f t="shared" si="188"/>
        <v>102.27272727272727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235849</v>
      </c>
      <c r="E669" s="244">
        <v>121043.4</v>
      </c>
      <c r="F669" s="54">
        <f t="shared" si="188"/>
        <v>51.322413917379336</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6692451</v>
      </c>
      <c r="E675" s="244">
        <v>7436125.3099999996</v>
      </c>
      <c r="F675" s="54">
        <f t="shared" si="188"/>
        <v>111.11213679412819</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v>4500</v>
      </c>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60030.85</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15794</v>
      </c>
      <c r="E716" s="244">
        <v>15427.45</v>
      </c>
      <c r="F716" s="54">
        <f t="shared" si="188"/>
        <v>97.679181967835888</v>
      </c>
    </row>
    <row r="717" spans="1:6" ht="12.75" customHeight="1" x14ac:dyDescent="0.2">
      <c r="A717" s="55">
        <v>31215</v>
      </c>
      <c r="B717" s="87" t="s">
        <v>1410</v>
      </c>
      <c r="C717" s="52" t="s">
        <v>1411</v>
      </c>
      <c r="D717" s="244">
        <v>25514</v>
      </c>
      <c r="E717" s="244">
        <v>5284.39</v>
      </c>
      <c r="F717" s="54">
        <f t="shared" si="188"/>
        <v>20.711726895038019</v>
      </c>
    </row>
    <row r="718" spans="1:6" ht="12.75" customHeight="1" x14ac:dyDescent="0.2">
      <c r="A718" s="55">
        <v>32121</v>
      </c>
      <c r="B718" s="87" t="s">
        <v>1412</v>
      </c>
      <c r="C718" s="52" t="s">
        <v>1413</v>
      </c>
      <c r="D718" s="244">
        <v>134808</v>
      </c>
      <c r="E718" s="244">
        <v>140432.45000000001</v>
      </c>
      <c r="F718" s="54">
        <f t="shared" si="188"/>
        <v>104.17219304492316</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43200</v>
      </c>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5157</v>
      </c>
      <c r="E725" s="244">
        <v>16269.26</v>
      </c>
      <c r="F725" s="54">
        <f t="shared" ref="F725:F979" si="190">IF(D725&lt;&gt;0,IF(E725/D725&gt;=100,"&gt;&gt;100",E725/D725*100),"-")</f>
        <v>315.47915454721738</v>
      </c>
    </row>
    <row r="726" spans="1:6" ht="12.75" customHeight="1" x14ac:dyDescent="0.2">
      <c r="A726" s="55" t="s">
        <v>1428</v>
      </c>
      <c r="B726" s="87" t="s">
        <v>1429</v>
      </c>
      <c r="C726" s="52" t="s">
        <v>1428</v>
      </c>
      <c r="D726" s="244">
        <v>799</v>
      </c>
      <c r="E726" s="244"/>
      <c r="F726" s="54">
        <f t="shared" si="190"/>
        <v>0</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16000</v>
      </c>
      <c r="E823" s="244">
        <v>9000</v>
      </c>
      <c r="F823" s="54">
        <f t="shared" si="190"/>
        <v>56.25</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0" sqref="E1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5756308</v>
      </c>
      <c r="E6" s="231">
        <f t="shared" si="0"/>
        <v>5206494.28</v>
      </c>
      <c r="F6" s="232">
        <f t="shared" ref="F6:F260" si="1">IF(D6&gt;0,IF(E6/D6&gt;=100,"&gt;&gt;100",E6/D6*100),"-")</f>
        <v>90.448500670916161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4595599</v>
      </c>
      <c r="E7" s="106">
        <f t="shared" si="2"/>
        <v>4180522.6700000004</v>
      </c>
      <c r="F7" s="95">
        <f t="shared" si="1"/>
        <v>90.967960215849999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152</v>
      </c>
      <c r="E8" s="106">
        <f>E9+E10-E11</f>
        <v>0</v>
      </c>
      <c r="F8" s="95">
        <f t="shared" si="1"/>
        <v>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912</v>
      </c>
      <c r="E10" s="249">
        <v>912.5</v>
      </c>
      <c r="F10" s="95">
        <f t="shared" si="1"/>
        <v>100.05482456140351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760</v>
      </c>
      <c r="E11" s="249">
        <v>912.5</v>
      </c>
      <c r="F11" s="95">
        <f t="shared" si="1"/>
        <v>120.06578947368421</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4592532</v>
      </c>
      <c r="E12" s="106">
        <f t="shared" si="3"/>
        <v>4177607.5400000005</v>
      </c>
      <c r="F12" s="95">
        <f t="shared" si="1"/>
        <v>90.965235299394763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4063620</v>
      </c>
      <c r="E13" s="106">
        <f t="shared" si="4"/>
        <v>3971359.5400000005</v>
      </c>
      <c r="F13" s="95">
        <f t="shared" si="1"/>
        <v>97.729599224336937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7380854</v>
      </c>
      <c r="E15" s="249">
        <v>7380853.9400000004</v>
      </c>
      <c r="F15" s="95">
        <f t="shared" si="1"/>
        <v>99.999999187085947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3317234</v>
      </c>
      <c r="E18" s="249">
        <v>3409494.4</v>
      </c>
      <c r="F18" s="95">
        <f t="shared" si="1"/>
        <v>102.78124485640747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25118</v>
      </c>
      <c r="E19" s="106">
        <f t="shared" si="5"/>
        <v>206247.99999999988</v>
      </c>
      <c r="F19" s="95">
        <f t="shared" si="1"/>
        <v>821.1163309180663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643127</v>
      </c>
      <c r="E20" s="249">
        <v>876793.57</v>
      </c>
      <c r="F20" s="95">
        <f t="shared" si="1"/>
        <v>136.33288137490729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27024</v>
      </c>
      <c r="E21" s="249">
        <v>27024.19</v>
      </c>
      <c r="F21" s="95">
        <f t="shared" si="1"/>
        <v>100.00070307874482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13468</v>
      </c>
      <c r="E24" s="249">
        <v>13467.9</v>
      </c>
      <c r="F24" s="95">
        <f t="shared" si="1"/>
        <v>99.999257499257496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67587</v>
      </c>
      <c r="E25" s="249">
        <v>72907.05</v>
      </c>
      <c r="F25" s="95">
        <f t="shared" si="1"/>
        <v>107.87141018243153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52028</v>
      </c>
      <c r="E26" s="249">
        <v>52028.1</v>
      </c>
      <c r="F26" s="95">
        <f t="shared" si="1"/>
        <v>100.00019220419773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778116</v>
      </c>
      <c r="E28" s="249">
        <v>835972.81</v>
      </c>
      <c r="F28" s="95">
        <f t="shared" si="1"/>
        <v>107.43549933428949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503794</v>
      </c>
      <c r="E35" s="106">
        <f t="shared" si="7"/>
        <v>0</v>
      </c>
      <c r="F35" s="95">
        <f t="shared" si="1"/>
        <v>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503794</v>
      </c>
      <c r="E36" s="249">
        <v>760945.65</v>
      </c>
      <c r="F36" s="95">
        <f t="shared" si="1"/>
        <v>151.04301559764508</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760945.65</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38205</v>
      </c>
      <c r="E54" s="249">
        <v>38204.620000000003</v>
      </c>
      <c r="F54" s="95">
        <f t="shared" si="1"/>
        <v>99.999005365789827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38205</v>
      </c>
      <c r="E55" s="249">
        <v>38204.620000000003</v>
      </c>
      <c r="F55" s="95">
        <f t="shared" si="1"/>
        <v>99.999005365789827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2915</v>
      </c>
      <c r="E63" s="106">
        <f t="shared" si="12"/>
        <v>2915.13</v>
      </c>
      <c r="F63" s="95">
        <f t="shared" si="1"/>
        <v>100.00445969125215</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2915</v>
      </c>
      <c r="E64" s="249">
        <v>2915.13</v>
      </c>
      <c r="F64" s="95">
        <f t="shared" si="1"/>
        <v>100.00445969125215</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1160709</v>
      </c>
      <c r="E68" s="106">
        <f t="shared" si="13"/>
        <v>1025971.61</v>
      </c>
      <c r="F68" s="95">
        <f t="shared" si="1"/>
        <v>88.391802768824917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485988</v>
      </c>
      <c r="E69" s="106">
        <f t="shared" si="14"/>
        <v>319195.93</v>
      </c>
      <c r="F69" s="95">
        <f t="shared" si="1"/>
        <v>65.679796620492681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484798</v>
      </c>
      <c r="E70" s="106">
        <f t="shared" si="15"/>
        <v>319195.93</v>
      </c>
      <c r="F70" s="95">
        <f t="shared" si="1"/>
        <v>65.841016258317893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484798</v>
      </c>
      <c r="E72" s="249">
        <v>319195.93</v>
      </c>
      <c r="F72" s="95">
        <f t="shared" si="1"/>
        <v>65.841016258317893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1190</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115236</v>
      </c>
      <c r="E78" s="106">
        <f>E79+SUM(E82:E84)-E85+E86</f>
        <v>51980.72</v>
      </c>
      <c r="F78" s="95">
        <f t="shared" si="1"/>
        <v>45.108056510118367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0</v>
      </c>
      <c r="E83" s="249">
        <v>200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115236</v>
      </c>
      <c r="E86" s="249">
        <v>51780.72</v>
      </c>
      <c r="F86" s="95">
        <f t="shared" si="1"/>
        <v>44.934499635530564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559485</v>
      </c>
      <c r="E170" s="106">
        <f t="shared" si="29"/>
        <v>654794.96</v>
      </c>
      <c r="F170" s="95">
        <f t="shared" si="1"/>
        <v>117.03530210818877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559485</v>
      </c>
      <c r="E173" s="249">
        <v>654794.96</v>
      </c>
      <c r="F173" s="95">
        <f t="shared" si="1"/>
        <v>117.03530210818877</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5756308</v>
      </c>
      <c r="E175" s="106">
        <f t="shared" si="30"/>
        <v>5206494.28</v>
      </c>
      <c r="F175" s="95">
        <f t="shared" si="1"/>
        <v>90.448500670916161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831537</v>
      </c>
      <c r="E176" s="106">
        <f t="shared" si="31"/>
        <v>742318.49999999988</v>
      </c>
      <c r="F176" s="95">
        <f t="shared" si="1"/>
        <v>89.27065181705683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831537</v>
      </c>
      <c r="E177" s="106">
        <f t="shared" si="32"/>
        <v>742318.49999999988</v>
      </c>
      <c r="F177" s="95">
        <f t="shared" si="1"/>
        <v>89.27065181705683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557865</v>
      </c>
      <c r="E178" s="249">
        <v>626205.18999999994</v>
      </c>
      <c r="F178" s="95">
        <f t="shared" si="1"/>
        <v>112.25030966273202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150374</v>
      </c>
      <c r="E179" s="249">
        <v>57436.72</v>
      </c>
      <c r="F179" s="95">
        <f t="shared" si="1"/>
        <v>38.195911527258701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0</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6187</v>
      </c>
      <c r="E186" s="249">
        <v>0</v>
      </c>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117111</v>
      </c>
      <c r="E188" s="249">
        <v>58676.59</v>
      </c>
      <c r="F188" s="95">
        <f t="shared" si="1"/>
        <v>50.103397631307047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4924771</v>
      </c>
      <c r="E237" s="106">
        <f t="shared" si="41"/>
        <v>4464175.78</v>
      </c>
      <c r="F237" s="95">
        <f t="shared" si="1"/>
        <v>90.647377918689017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4595599</v>
      </c>
      <c r="E238" s="106">
        <f t="shared" si="42"/>
        <v>4180522.67</v>
      </c>
      <c r="F238" s="95">
        <f t="shared" si="1"/>
        <v>90.967960215849985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4595599</v>
      </c>
      <c r="E239" s="106">
        <f t="shared" si="43"/>
        <v>4180522.67</v>
      </c>
      <c r="F239" s="95">
        <f t="shared" si="1"/>
        <v>90.967960215849985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4594400</v>
      </c>
      <c r="E240" s="249">
        <v>4179323.67</v>
      </c>
      <c r="F240" s="95">
        <f t="shared" si="1"/>
        <v>90.965603125544135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1199</v>
      </c>
      <c r="E241" s="249">
        <v>1199</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329172</v>
      </c>
      <c r="E245" s="106">
        <f t="shared" si="45"/>
        <v>283653.10999999993</v>
      </c>
      <c r="F245" s="95">
        <f t="shared" si="1"/>
        <v>86.171700509156295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583930</v>
      </c>
      <c r="E246" s="106">
        <f t="shared" si="46"/>
        <v>590491.18999999994</v>
      </c>
      <c r="F246" s="95">
        <f t="shared" si="1"/>
        <v>101.12362611956911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583930</v>
      </c>
      <c r="E247" s="249">
        <v>590491.18999999994</v>
      </c>
      <c r="F247" s="95">
        <f t="shared" si="1"/>
        <v>101.12362611956911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254758</v>
      </c>
      <c r="E250" s="106">
        <f t="shared" si="47"/>
        <v>306838.08</v>
      </c>
      <c r="F250" s="95">
        <f t="shared" si="1"/>
        <v>120.44296155567244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254758</v>
      </c>
      <c r="E252" s="249">
        <v>306838.08</v>
      </c>
      <c r="F252" s="95">
        <f t="shared" si="1"/>
        <v>120.44296155567244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0</v>
      </c>
      <c r="E255" s="249">
        <v>0</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126600</v>
      </c>
      <c r="E259" s="106">
        <f t="shared" si="49"/>
        <v>126599.75</v>
      </c>
      <c r="F259" s="95">
        <f t="shared" si="1"/>
        <v>99.999802527646125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126600</v>
      </c>
      <c r="E260" s="250">
        <v>126599.75</v>
      </c>
      <c r="F260" s="99">
        <f t="shared" si="1"/>
        <v>99.999802527646125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115236</v>
      </c>
      <c r="E268" s="249">
        <v>51780.72</v>
      </c>
      <c r="F268" s="95">
        <f t="shared" si="50"/>
        <v>44.934499635530564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273671</v>
      </c>
      <c r="E287" s="249">
        <v>116113.31</v>
      </c>
      <c r="F287" s="95">
        <f t="shared" si="50"/>
        <v>42.428065085449319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557866</v>
      </c>
      <c r="E288" s="249">
        <v>626205.18999999994</v>
      </c>
      <c r="F288" s="95">
        <f t="shared" si="50"/>
        <v>112.25010844898236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2245</v>
      </c>
      <c r="E298" s="249">
        <v>7089.36</v>
      </c>
      <c r="F298" s="95">
        <f t="shared" si="50"/>
        <v>315.78440979955451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114866</v>
      </c>
      <c r="E302" s="249">
        <v>51587.23</v>
      </c>
      <c r="F302" s="95">
        <f t="shared" si="50"/>
        <v>44.910791705117269</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7437130</v>
      </c>
      <c r="E114" s="83">
        <f t="shared" si="22"/>
        <v>8364643.4400000004</v>
      </c>
      <c r="F114" s="65">
        <f t="shared" si="1"/>
        <v>112.47138936659707</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7437130</v>
      </c>
      <c r="E118" s="83">
        <f t="shared" si="24"/>
        <v>8364643.4400000004</v>
      </c>
      <c r="F118" s="65">
        <f t="shared" si="1"/>
        <v>112.47138936659707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7437130</v>
      </c>
      <c r="E120" s="251">
        <v>8364643.4400000004</v>
      </c>
      <c r="F120" s="65">
        <f t="shared" si="1"/>
        <v>112.47138936659707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7437130</v>
      </c>
      <c r="E141" s="108">
        <f t="shared" si="28"/>
        <v>8364643.4400000004</v>
      </c>
      <c r="F141" s="84">
        <f t="shared" si="1"/>
        <v>112.47138936659707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3" sqref="D3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434866.52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434866.52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434866.52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v>434866.52</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831536.55</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8461808.540000001</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8402896.870000001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7578934.4199999999</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678519.31</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88289.17</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31319.25</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25834.720000000001</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58911.67</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8551026.5900000017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8492114.9200000018</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7510594.71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771456.15</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88289.17</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37506</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84268.89</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58911.67</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742318.5</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116113.31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116113.31</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57436.72</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57436.72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58676.59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v>58676.59</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626205.18999999994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626205.18999999994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16385</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3217</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Nikola Konjevod</cp:lastModifiedBy>
  <cp:lastPrinted>2022-04-04T19:59:02Z</cp:lastPrinted>
  <dcterms:created xsi:type="dcterms:W3CDTF">2022-04-01T05:14:30Z</dcterms:created>
  <dcterms:modified xsi:type="dcterms:W3CDTF">2023-02-03T07:57:36Z</dcterms:modified>
</cp:coreProperties>
</file>