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https://carnet-my.sharepoint.com/personal/nikola_konjevod_skole_hr/Documents/Gradski ured za obrazovanje, sport i mlade/Financijski plan/Financijski plan 2023-2025/"/>
    </mc:Choice>
  </mc:AlternateContent>
  <xr:revisionPtr revIDLastSave="135" documentId="11_4E8A0178D08B81232F98BBBDF6D751FCB0EC0AA5" xr6:coauthVersionLast="47" xr6:coauthVersionMax="47" xr10:uidLastSave="{A2748FC4-1B8A-4DDF-AB42-CD3AD1FAE2D5}"/>
  <bookViews>
    <workbookView xWindow="-120" yWindow="-120" windowWidth="29040" windowHeight="15720" xr2:uid="{00000000-000D-0000-FFFF-FFFF00000000}"/>
  </bookViews>
  <sheets>
    <sheet name="SAŽETAK" sheetId="1" r:id="rId1"/>
    <sheet name=" Račun prihoda i rashoda" sheetId="3" r:id="rId2"/>
    <sheet name="Rashodi prema funkcijskoj kl" sheetId="5" r:id="rId3"/>
    <sheet name="Račun financiranja" sheetId="6" r:id="rId4"/>
    <sheet name="POSEBNI DIO" sheetId="7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6" i="1" l="1"/>
  <c r="L8" i="1" l="1"/>
  <c r="L11" i="1"/>
  <c r="K8" i="1"/>
  <c r="K11" i="1"/>
  <c r="J30" i="3"/>
  <c r="I30" i="1"/>
  <c r="J30" i="1"/>
  <c r="H30" i="1"/>
  <c r="I9" i="1"/>
  <c r="I10" i="1"/>
  <c r="I11" i="1"/>
  <c r="I12" i="1"/>
  <c r="I13" i="1"/>
  <c r="I14" i="1"/>
  <c r="I8" i="1"/>
  <c r="I27" i="1"/>
  <c r="G27" i="1"/>
  <c r="G26" i="1"/>
  <c r="G14" i="1"/>
  <c r="G9" i="1"/>
  <c r="G10" i="1"/>
  <c r="G11" i="1"/>
  <c r="G12" i="1"/>
  <c r="G13" i="1"/>
  <c r="G8" i="1"/>
  <c r="K30" i="3"/>
  <c r="I30" i="3"/>
  <c r="J11" i="1"/>
  <c r="J8" i="1"/>
  <c r="F30" i="1"/>
  <c r="L14" i="1" l="1"/>
  <c r="J14" i="1"/>
  <c r="K14" i="1"/>
  <c r="K30" i="1" s="1"/>
  <c r="L30" i="1"/>
  <c r="H11" i="1"/>
  <c r="H14" i="1" s="1"/>
  <c r="H8" i="1"/>
  <c r="F14" i="1"/>
  <c r="F11" i="1" l="1"/>
  <c r="F8" i="1"/>
  <c r="E31" i="3"/>
  <c r="E32" i="3"/>
  <c r="E33" i="3"/>
  <c r="E34" i="3"/>
  <c r="E35" i="3"/>
  <c r="E36" i="3"/>
  <c r="E37" i="3"/>
  <c r="E38" i="3"/>
  <c r="E39" i="3"/>
  <c r="E40" i="3"/>
  <c r="E41" i="3"/>
  <c r="E42" i="3"/>
  <c r="E43" i="3"/>
  <c r="E44" i="3"/>
  <c r="E45" i="3"/>
  <c r="E46" i="3"/>
  <c r="E47" i="3"/>
  <c r="E48" i="3"/>
  <c r="E49" i="3"/>
  <c r="E50" i="3"/>
  <c r="E51" i="3"/>
  <c r="E52" i="3"/>
  <c r="E53" i="3"/>
  <c r="E54" i="3"/>
  <c r="E55" i="3"/>
  <c r="E56" i="3"/>
  <c r="E57" i="3"/>
  <c r="E58" i="3"/>
  <c r="E59" i="3"/>
  <c r="E30" i="3"/>
  <c r="G32" i="3"/>
  <c r="G33" i="3"/>
  <c r="G40" i="3"/>
  <c r="G44" i="3"/>
  <c r="G48" i="3"/>
  <c r="G55" i="3"/>
  <c r="G56" i="3"/>
  <c r="G58" i="3"/>
  <c r="K22" i="3"/>
  <c r="K10" i="3" s="1"/>
  <c r="J22" i="3"/>
  <c r="J10" i="3" s="1"/>
  <c r="I22" i="3"/>
  <c r="I10" i="3" s="1"/>
  <c r="G14" i="3" l="1"/>
  <c r="G15" i="3"/>
  <c r="G16" i="3"/>
  <c r="G20" i="3"/>
  <c r="H22" i="3"/>
  <c r="H10" i="3" s="1"/>
  <c r="H24" i="3"/>
  <c r="H23" i="3"/>
  <c r="E15" i="3"/>
  <c r="E16" i="3"/>
  <c r="E17" i="3"/>
  <c r="E18" i="3"/>
  <c r="E19" i="3"/>
  <c r="E20" i="3"/>
  <c r="E21" i="3"/>
  <c r="E13" i="3"/>
  <c r="E14" i="3"/>
  <c r="E12" i="3"/>
  <c r="E11" i="3"/>
  <c r="E22" i="3"/>
  <c r="D11" i="5"/>
  <c r="D12" i="5"/>
  <c r="D10" i="5"/>
  <c r="B12" i="5"/>
  <c r="B11" i="5"/>
  <c r="B10" i="5"/>
  <c r="F24" i="3"/>
  <c r="F23" i="3"/>
  <c r="F22" i="3" l="1"/>
  <c r="F10" i="3" s="1"/>
  <c r="E10" i="3" s="1"/>
</calcChain>
</file>

<file path=xl/sharedStrings.xml><?xml version="1.0" encoding="utf-8"?>
<sst xmlns="http://schemas.openxmlformats.org/spreadsheetml/2006/main" count="306" uniqueCount="115">
  <si>
    <t>PRIHODI UKUPNO</t>
  </si>
  <si>
    <t>PRIHODI POSLOVANJA</t>
  </si>
  <si>
    <t>PRIHODI OD PRODAJE NEFINANCIJSKE IMOVINE</t>
  </si>
  <si>
    <t>RASHODI UKUPNO</t>
  </si>
  <si>
    <t>RASHODI  POSLOVANJA</t>
  </si>
  <si>
    <t>RASHODI ZA NABAVU NEFINANCIJSKE IMOVINE</t>
  </si>
  <si>
    <t>RAZLIKA - VIŠAK / MANJAK</t>
  </si>
  <si>
    <t>VIŠAK / MANJAK IZ PRETHODNE(IH) GODINE KOJI ĆE SE RASPOREDITI / POKRITI</t>
  </si>
  <si>
    <t>PRIMICI OD FINANCIJSKE IMOVINE I ZADUŽIVANJA</t>
  </si>
  <si>
    <t>IZDACI ZA FINANCIJSKU IMOVINU I OTPLATE ZAJMOVA</t>
  </si>
  <si>
    <t>NETO FINANCIRANJE</t>
  </si>
  <si>
    <t>VIŠAK / MANJAK + NETO FINANCIRANJE</t>
  </si>
  <si>
    <t>Izvršenje 2021.</t>
  </si>
  <si>
    <t>Plan 2022.</t>
  </si>
  <si>
    <t>Naziv prihoda</t>
  </si>
  <si>
    <t xml:space="preserve">A. RAČUN PRIHODA I RASHODA </t>
  </si>
  <si>
    <t>Razred</t>
  </si>
  <si>
    <t>Skupina</t>
  </si>
  <si>
    <t>Izvor</t>
  </si>
  <si>
    <t>Prihodi poslovanja</t>
  </si>
  <si>
    <t>Opći prihodi i primici</t>
  </si>
  <si>
    <t>RASHODI POSLOVANJA</t>
  </si>
  <si>
    <t>Naziv rashoda</t>
  </si>
  <si>
    <t>Rashodi poslovanja</t>
  </si>
  <si>
    <t>Rashodi za zaposlene</t>
  </si>
  <si>
    <t>Rashodi za nabavu nefinancijske imovine</t>
  </si>
  <si>
    <t>Rashodi za nabavu neproizvedene dugotrajne imovine</t>
  </si>
  <si>
    <t>RASHODI PREMA FUNKCIJSKOJ KLASIFIKACIJI</t>
  </si>
  <si>
    <t>BROJČANA OZNAKA I NAZIV</t>
  </si>
  <si>
    <t>UKUPNI RASHODI</t>
  </si>
  <si>
    <t>B. RAČUN FINANCIRANJA</t>
  </si>
  <si>
    <t>II. POSEBNI DIO</t>
  </si>
  <si>
    <t>I. OPĆI DIO</t>
  </si>
  <si>
    <t>Šifra</t>
  </si>
  <si>
    <t xml:space="preserve">Naziv </t>
  </si>
  <si>
    <t>Materijalni rashodi</t>
  </si>
  <si>
    <t>Vlastiti prihodi</t>
  </si>
  <si>
    <t>A) SAŽETAK RAČUNA PRIHODA I RASHODA</t>
  </si>
  <si>
    <t>B) SAŽETAK RAČUNA FINANCIRANJA</t>
  </si>
  <si>
    <t>UKUPAN DONOS VIŠKA / MANJKA IZ PRETHODNE(IH) GODINE***</t>
  </si>
  <si>
    <t>EUR/KN*</t>
  </si>
  <si>
    <t>** Napomena: Iznosi u stupcima Izvršenje 2021. i Plan 2022. preračunavaju se iz kuna u eure prema fiksnom tečaju konverzije (1 EUR=7,53450 kuna) i po pravilima za preračunavanje i zaokruživanje.</t>
  </si>
  <si>
    <t>*** Napomena: Redak UKUPAN DONOS VIŠKA/MANJKA IZ PRETHODNE(IH) GODINA služi kao informacija i ne uzima se u obzir kod uravnoteženja proračuna, već se proračun uravnotežuje retkom VIŠAK/MANJAK IZ PRETHODNE(IH) GODINE KOJI ĆE SE POKRITI/RASPOREDITI.</t>
  </si>
  <si>
    <t>Plan za 2023.</t>
  </si>
  <si>
    <t>Projekcija 
za 2024.</t>
  </si>
  <si>
    <t>Projekcija 
za 2025.</t>
  </si>
  <si>
    <t>Pomoći iz inozemstva i od subjekata unutar općeg proračuna</t>
  </si>
  <si>
    <t>Prihodi iz nadležnog proračuna i od HZZO-a temeljem ugovornih obveza</t>
  </si>
  <si>
    <t>Ostale pomoći</t>
  </si>
  <si>
    <t>Ostali prihodi za posebne namjene</t>
  </si>
  <si>
    <t>Rashodi za nabavu proizvedene dugotrajne imovine</t>
  </si>
  <si>
    <t>C) PRENESENI VIŠAK ILI PRENESENI MANJAK I VIŠEGODIŠNJI PLAN URAVNOTEŽENJA</t>
  </si>
  <si>
    <r>
      <t xml:space="preserve">* Napomena: U Uputi o procesu prilagodbe poslovnih procesa subjekata opće države za poslovanje u euru iz lipnja 2022. dana je preporuka da u Općem dijelu financijskog plana sažetak Računa prihoda i rashoda i Računa financiranja bude iskazan dvojno, odnosno </t>
    </r>
    <r>
      <rPr>
        <b/>
        <i/>
        <u/>
        <sz val="9"/>
        <color indexed="8"/>
        <rFont val="Arial"/>
        <family val="2"/>
        <charset val="238"/>
      </rPr>
      <t>u kunama i u eurima</t>
    </r>
    <r>
      <rPr>
        <b/>
        <i/>
        <sz val="9"/>
        <color indexed="8"/>
        <rFont val="Arial"/>
        <family val="2"/>
        <charset val="238"/>
      </rPr>
      <t>.</t>
    </r>
  </si>
  <si>
    <t>Naziv</t>
  </si>
  <si>
    <t>09 Obrazovanje</t>
  </si>
  <si>
    <t>092 Srednjoškolsko obrazovanje</t>
  </si>
  <si>
    <t>Financijski rashodi</t>
  </si>
  <si>
    <t>Naknade građanima i kućanstvima na temelju osiguranja i druge naknade</t>
  </si>
  <si>
    <t>Plan 2022. KN</t>
  </si>
  <si>
    <t>Plan 2022. €</t>
  </si>
  <si>
    <t>Izvršenje 2021. KN</t>
  </si>
  <si>
    <t>Izvršenje 2021. €</t>
  </si>
  <si>
    <t>FINANCIJSKI PLAN GIMNAZIJE TITUŠA BREZOVAČKOG 
ZA 2023. I PROJEKCIJA ZA 2024. I 2025. GODINU</t>
  </si>
  <si>
    <t>FINANCIJSKI PLAN GIMNAZIJE TITUŠA BREZOVAČKOG
ZA 2023. I PROJEKCIJA ZA 2024. I 2025. GODINU</t>
  </si>
  <si>
    <t>Plan za 2023. €</t>
  </si>
  <si>
    <t>Projekcija 
za 2024. €</t>
  </si>
  <si>
    <t>Projekcija 
za 2025. €</t>
  </si>
  <si>
    <t>Pomoći od izvanproračunskih korisnika</t>
  </si>
  <si>
    <t>Pomoći temeljem prijenosa EU sredstava</t>
  </si>
  <si>
    <t>Prihodi od imovine</t>
  </si>
  <si>
    <t>Donacije</t>
  </si>
  <si>
    <t>Opći prihodi i primici - decentralizirana sredstava</t>
  </si>
  <si>
    <t>Prihodi od upravnih i administrativnih pristojbi, pristojbi po posebnim propisima i naknada</t>
  </si>
  <si>
    <t>Prihodi od prodaje proizvoda i robe te pruženih usluga, prihodi od donacija i povrati po protestiranim jamstvima</t>
  </si>
  <si>
    <t>DJELATNOST USTANOVA SREDNJEG ŠKOLSTVA I UČENIČKIH DOMOVA</t>
  </si>
  <si>
    <t>Aktivnost A024109A410901</t>
  </si>
  <si>
    <t>REDOVNA DJELATNOST PRORAČUNSKIH KORISNIKA</t>
  </si>
  <si>
    <t>Izvor 1.1.</t>
  </si>
  <si>
    <t>OPĆI PRIHODI I PRIMICI</t>
  </si>
  <si>
    <t>Program A024109</t>
  </si>
  <si>
    <t xml:space="preserve"> 3</t>
  </si>
  <si>
    <t xml:space="preserve"> 32</t>
  </si>
  <si>
    <t>Izvor 1.2.</t>
  </si>
  <si>
    <t>OPĆI PRIHODI I PRIMICI-DECENTRALIZIRANA SREDSTVA</t>
  </si>
  <si>
    <t xml:space="preserve"> 34</t>
  </si>
  <si>
    <t>Izvor 3.1.</t>
  </si>
  <si>
    <t>VLASTITI PRIHODI</t>
  </si>
  <si>
    <t xml:space="preserve"> 31</t>
  </si>
  <si>
    <t>Izvor 4.3.</t>
  </si>
  <si>
    <t>OSTALI PRIHODI ZA POSEBNE NAMJENE</t>
  </si>
  <si>
    <t>Izvor 5.2.</t>
  </si>
  <si>
    <t>POMOĆI IZ DRUGIH PRORAČUNA</t>
  </si>
  <si>
    <t>Izvor 5.5.</t>
  </si>
  <si>
    <t>POMOĆI OD IZVANPRORAČUNSKIH KORISNIKA</t>
  </si>
  <si>
    <t>Izvor 5.6.</t>
  </si>
  <si>
    <t>POMOĆI TEMELJEM PRIJENOSA EU SREDSTAVA</t>
  </si>
  <si>
    <t>Izvor 6.1.</t>
  </si>
  <si>
    <t>DONACIJE</t>
  </si>
  <si>
    <t>Aktivnost A024109A410902</t>
  </si>
  <si>
    <t>IZVANNASTAVNE I OSTALE AKTIVNOSTI</t>
  </si>
  <si>
    <t xml:space="preserve"> 37</t>
  </si>
  <si>
    <t>Aktivnost A024109A410905</t>
  </si>
  <si>
    <t>NABAVA UDŽBENIKA</t>
  </si>
  <si>
    <t xml:space="preserve"> 4</t>
  </si>
  <si>
    <t xml:space="preserve"> 42</t>
  </si>
  <si>
    <t>Aktivnost A024109A410907</t>
  </si>
  <si>
    <t>GRAĐANSKI ODGOJ I ŠKOLA I ZAJEDNICA</t>
  </si>
  <si>
    <t>Aktivnost A024109K410901</t>
  </si>
  <si>
    <t>ODRŽAVANJE I OPREMANJE USTANOVA SREDNJEG ŠKOLSTVA I UČENIČKIH DOMOVA</t>
  </si>
  <si>
    <t xml:space="preserve"> 41</t>
  </si>
  <si>
    <t>Aktivnost A024109T410902</t>
  </si>
  <si>
    <t>SUFINANCIRANJE PROJEKATA PRIJAVLJENIH NA NATJEČAJE EUROPSKIH FONDOVA ILI PARTNERSTVA ZA EU FONDOVE</t>
  </si>
  <si>
    <t>SVEUKUPNO RASHODI</t>
  </si>
  <si>
    <t>Izvršenje 2021.KN</t>
  </si>
  <si>
    <t>Plan 2022.KN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</si>
</sst>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kn&quot;"/>
    <numFmt numFmtId="165" formatCode="#,##0.00\ [$€-1]"/>
  </numFmts>
  <fonts count="2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b/>
      <i/>
      <sz val="9"/>
      <color indexed="8"/>
      <name val="Arial"/>
      <family val="2"/>
      <charset val="238"/>
    </font>
    <font>
      <b/>
      <i/>
      <u/>
      <sz val="9"/>
      <color indexed="8"/>
      <name val="Arial"/>
      <family val="2"/>
      <charset val="238"/>
    </font>
    <font>
      <sz val="9"/>
      <color theme="1"/>
      <name val="Arial"/>
      <family val="2"/>
      <charset val="238"/>
    </font>
    <font>
      <b/>
      <sz val="10"/>
      <color theme="1"/>
      <name val="Calibri"/>
      <family val="2"/>
      <charset val="238"/>
      <scheme val="minor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sz val="10"/>
      <color indexed="8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6">
    <xf numFmtId="0" fontId="0" fillId="0" borderId="0" xfId="0"/>
    <xf numFmtId="0" fontId="2" fillId="0" borderId="0" xfId="0" applyNumberFormat="1" applyFont="1" applyFill="1" applyBorder="1" applyAlignment="1" applyProtection="1">
      <alignment horizontal="left" wrapText="1"/>
    </xf>
    <xf numFmtId="0" fontId="4" fillId="0" borderId="0" xfId="0" applyNumberFormat="1" applyFont="1" applyFill="1" applyBorder="1" applyAlignment="1" applyProtection="1">
      <alignment wrapText="1"/>
    </xf>
    <xf numFmtId="0" fontId="3" fillId="0" borderId="0" xfId="0" applyNumberFormat="1" applyFont="1" applyFill="1" applyBorder="1" applyAlignment="1" applyProtection="1"/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vertical="center" wrapText="1"/>
    </xf>
    <xf numFmtId="0" fontId="2" fillId="0" borderId="5" xfId="0" applyNumberFormat="1" applyFont="1" applyFill="1" applyBorder="1" applyAlignment="1" applyProtection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9" fillId="2" borderId="3" xfId="0" quotePrefix="1" applyFont="1" applyFill="1" applyBorder="1" applyAlignment="1">
      <alignment horizontal="left" vertical="center"/>
    </xf>
    <xf numFmtId="0" fontId="10" fillId="2" borderId="3" xfId="0" quotePrefix="1" applyFont="1" applyFill="1" applyBorder="1" applyAlignment="1">
      <alignment horizontal="left" vertical="center"/>
    </xf>
    <xf numFmtId="0" fontId="9" fillId="2" borderId="3" xfId="0" applyNumberFormat="1" applyFont="1" applyFill="1" applyBorder="1" applyAlignment="1" applyProtection="1">
      <alignment horizontal="left" vertical="center" wrapText="1"/>
    </xf>
    <xf numFmtId="0" fontId="7" fillId="0" borderId="0" xfId="0" quotePrefix="1" applyNumberFormat="1" applyFont="1" applyFill="1" applyBorder="1" applyAlignment="1" applyProtection="1">
      <alignment horizontal="left" wrapText="1"/>
    </xf>
    <xf numFmtId="0" fontId="8" fillId="0" borderId="0" xfId="0" applyNumberFormat="1" applyFont="1" applyFill="1" applyBorder="1" applyAlignment="1" applyProtection="1">
      <alignment wrapText="1"/>
    </xf>
    <xf numFmtId="3" fontId="5" fillId="0" borderId="0" xfId="0" applyNumberFormat="1" applyFont="1" applyBorder="1" applyAlignment="1">
      <alignment horizontal="right"/>
    </xf>
    <xf numFmtId="0" fontId="6" fillId="4" borderId="4" xfId="0" applyNumberFormat="1" applyFont="1" applyFill="1" applyBorder="1" applyAlignment="1" applyProtection="1">
      <alignment horizontal="center" vertical="center" wrapText="1"/>
    </xf>
    <xf numFmtId="0" fontId="6" fillId="4" borderId="3" xfId="0" applyNumberFormat="1" applyFont="1" applyFill="1" applyBorder="1" applyAlignment="1" applyProtection="1">
      <alignment horizontal="center" vertical="center" wrapText="1"/>
    </xf>
    <xf numFmtId="0" fontId="2" fillId="0" borderId="0" xfId="0" quotePrefix="1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11" fillId="2" borderId="3" xfId="0" quotePrefix="1" applyFont="1" applyFill="1" applyBorder="1" applyAlignment="1">
      <alignment horizontal="left" vertical="center"/>
    </xf>
    <xf numFmtId="0" fontId="6" fillId="0" borderId="1" xfId="0" quotePrefix="1" applyFont="1" applyBorder="1" applyAlignment="1">
      <alignment horizontal="left" wrapText="1"/>
    </xf>
    <xf numFmtId="0" fontId="6" fillId="0" borderId="2" xfId="0" quotePrefix="1" applyFont="1" applyBorder="1" applyAlignment="1">
      <alignment horizontal="left" wrapText="1"/>
    </xf>
    <xf numFmtId="0" fontId="6" fillId="0" borderId="2" xfId="0" quotePrefix="1" applyFont="1" applyBorder="1" applyAlignment="1">
      <alignment horizontal="center" wrapText="1"/>
    </xf>
    <xf numFmtId="0" fontId="6" fillId="0" borderId="2" xfId="0" quotePrefix="1" applyNumberFormat="1" applyFont="1" applyFill="1" applyBorder="1" applyAlignment="1" applyProtection="1">
      <alignment horizontal="left"/>
    </xf>
    <xf numFmtId="3" fontId="6" fillId="3" borderId="3" xfId="0" applyNumberFormat="1" applyFont="1" applyFill="1" applyBorder="1" applyAlignment="1">
      <alignment horizontal="right"/>
    </xf>
    <xf numFmtId="3" fontId="6" fillId="0" borderId="3" xfId="0" applyNumberFormat="1" applyFont="1" applyFill="1" applyBorder="1" applyAlignment="1">
      <alignment horizontal="right"/>
    </xf>
    <xf numFmtId="3" fontId="6" fillId="0" borderId="3" xfId="0" applyNumberFormat="1" applyFont="1" applyFill="1" applyBorder="1" applyAlignment="1" applyProtection="1">
      <alignment horizontal="right" wrapText="1"/>
    </xf>
    <xf numFmtId="3" fontId="6" fillId="0" borderId="3" xfId="0" applyNumberFormat="1" applyFont="1" applyBorder="1" applyAlignment="1">
      <alignment horizontal="right"/>
    </xf>
    <xf numFmtId="3" fontId="6" fillId="3" borderId="3" xfId="0" applyNumberFormat="1" applyFont="1" applyFill="1" applyBorder="1" applyAlignment="1" applyProtection="1">
      <alignment horizontal="right" wrapText="1"/>
    </xf>
    <xf numFmtId="3" fontId="6" fillId="4" borderId="1" xfId="0" quotePrefix="1" applyNumberFormat="1" applyFont="1" applyFill="1" applyBorder="1" applyAlignment="1">
      <alignment horizontal="right"/>
    </xf>
    <xf numFmtId="3" fontId="6" fillId="4" borderId="3" xfId="0" applyNumberFormat="1" applyFont="1" applyFill="1" applyBorder="1" applyAlignment="1" applyProtection="1">
      <alignment horizontal="right" wrapText="1"/>
    </xf>
    <xf numFmtId="3" fontId="6" fillId="3" borderId="1" xfId="0" quotePrefix="1" applyNumberFormat="1" applyFont="1" applyFill="1" applyBorder="1" applyAlignment="1">
      <alignment horizontal="right"/>
    </xf>
    <xf numFmtId="0" fontId="17" fillId="0" borderId="5" xfId="0" applyFont="1" applyBorder="1" applyAlignment="1">
      <alignment horizontal="right" vertical="center"/>
    </xf>
    <xf numFmtId="0" fontId="11" fillId="3" borderId="1" xfId="0" applyFont="1" applyFill="1" applyBorder="1" applyAlignment="1">
      <alignment horizontal="left" vertical="center"/>
    </xf>
    <xf numFmtId="0" fontId="9" fillId="3" borderId="2" xfId="0" applyNumberFormat="1" applyFont="1" applyFill="1" applyBorder="1" applyAlignment="1" applyProtection="1">
      <alignment vertical="center"/>
    </xf>
    <xf numFmtId="0" fontId="0" fillId="0" borderId="0" xfId="0" applyAlignment="1"/>
    <xf numFmtId="165" fontId="18" fillId="2" borderId="3" xfId="0" applyNumberFormat="1" applyFont="1" applyFill="1" applyBorder="1" applyAlignment="1">
      <alignment horizontal="right"/>
    </xf>
    <xf numFmtId="165" fontId="19" fillId="0" borderId="3" xfId="0" applyNumberFormat="1" applyFont="1" applyBorder="1"/>
    <xf numFmtId="165" fontId="19" fillId="0" borderId="3" xfId="0" applyNumberFormat="1" applyFont="1" applyBorder="1" applyAlignment="1">
      <alignment horizontal="right"/>
    </xf>
    <xf numFmtId="0" fontId="20" fillId="2" borderId="3" xfId="0" applyNumberFormat="1" applyFont="1" applyFill="1" applyBorder="1" applyAlignment="1" applyProtection="1">
      <alignment horizontal="left" vertical="center" wrapText="1"/>
    </xf>
    <xf numFmtId="0" fontId="19" fillId="0" borderId="3" xfId="0" applyFont="1" applyBorder="1" applyAlignment="1">
      <alignment horizontal="left"/>
    </xf>
    <xf numFmtId="0" fontId="11" fillId="5" borderId="3" xfId="0" applyNumberFormat="1" applyFont="1" applyFill="1" applyBorder="1" applyAlignment="1" applyProtection="1">
      <alignment horizontal="left" vertical="center" wrapText="1"/>
    </xf>
    <xf numFmtId="164" fontId="20" fillId="5" borderId="4" xfId="0" applyNumberFormat="1" applyFont="1" applyFill="1" applyBorder="1" applyAlignment="1" applyProtection="1">
      <alignment horizontal="right" vertical="center" wrapText="1"/>
    </xf>
    <xf numFmtId="165" fontId="18" fillId="5" borderId="3" xfId="0" applyNumberFormat="1" applyFont="1" applyFill="1" applyBorder="1" applyAlignment="1">
      <alignment horizontal="right"/>
    </xf>
    <xf numFmtId="0" fontId="11" fillId="6" borderId="3" xfId="0" applyNumberFormat="1" applyFont="1" applyFill="1" applyBorder="1" applyAlignment="1" applyProtection="1">
      <alignment horizontal="left" vertical="center" wrapText="1"/>
    </xf>
    <xf numFmtId="164" fontId="20" fillId="6" borderId="4" xfId="0" applyNumberFormat="1" applyFont="1" applyFill="1" applyBorder="1" applyAlignment="1" applyProtection="1">
      <alignment horizontal="right" vertical="center" wrapText="1"/>
    </xf>
    <xf numFmtId="165" fontId="18" fillId="6" borderId="3" xfId="0" applyNumberFormat="1" applyFont="1" applyFill="1" applyBorder="1" applyAlignment="1">
      <alignment horizontal="right"/>
    </xf>
    <xf numFmtId="0" fontId="10" fillId="7" borderId="3" xfId="0" quotePrefix="1" applyFont="1" applyFill="1" applyBorder="1" applyAlignment="1">
      <alignment horizontal="left" vertical="center" wrapText="1"/>
    </xf>
    <xf numFmtId="164" fontId="20" fillId="7" borderId="4" xfId="0" applyNumberFormat="1" applyFont="1" applyFill="1" applyBorder="1" applyAlignment="1" applyProtection="1">
      <alignment horizontal="right" vertical="center" wrapText="1"/>
    </xf>
    <xf numFmtId="165" fontId="18" fillId="7" borderId="3" xfId="0" applyNumberFormat="1" applyFont="1" applyFill="1" applyBorder="1" applyAlignment="1">
      <alignment horizontal="right"/>
    </xf>
    <xf numFmtId="0" fontId="6" fillId="4" borderId="3" xfId="0" applyNumberFormat="1" applyFont="1" applyFill="1" applyBorder="1" applyAlignment="1" applyProtection="1">
      <alignment horizontal="center" vertical="center"/>
    </xf>
    <xf numFmtId="0" fontId="6" fillId="4" borderId="4" xfId="0" applyNumberFormat="1" applyFont="1" applyFill="1" applyBorder="1" applyAlignment="1" applyProtection="1">
      <alignment vertical="center"/>
    </xf>
    <xf numFmtId="0" fontId="6" fillId="4" borderId="3" xfId="0" applyNumberFormat="1" applyFont="1" applyFill="1" applyBorder="1" applyAlignment="1" applyProtection="1">
      <alignment vertical="center"/>
    </xf>
    <xf numFmtId="0" fontId="20" fillId="2" borderId="3" xfId="0" quotePrefix="1" applyFont="1" applyFill="1" applyBorder="1" applyAlignment="1">
      <alignment horizontal="left" vertical="center"/>
    </xf>
    <xf numFmtId="0" fontId="21" fillId="2" borderId="3" xfId="0" quotePrefix="1" applyFont="1" applyFill="1" applyBorder="1" applyAlignment="1">
      <alignment horizontal="left" vertical="center"/>
    </xf>
    <xf numFmtId="0" fontId="21" fillId="2" borderId="3" xfId="0" quotePrefix="1" applyFont="1" applyFill="1" applyBorder="1" applyAlignment="1">
      <alignment horizontal="left" vertical="center" wrapText="1"/>
    </xf>
    <xf numFmtId="0" fontId="10" fillId="2" borderId="0" xfId="0" quotePrefix="1" applyFont="1" applyFill="1" applyBorder="1" applyAlignment="1">
      <alignment horizontal="left" vertical="center"/>
    </xf>
    <xf numFmtId="0" fontId="11" fillId="8" borderId="3" xfId="0" applyNumberFormat="1" applyFont="1" applyFill="1" applyBorder="1" applyAlignment="1" applyProtection="1">
      <alignment horizontal="left" vertical="center" wrapText="1"/>
    </xf>
    <xf numFmtId="0" fontId="9" fillId="6" borderId="3" xfId="0" applyNumberFormat="1" applyFont="1" applyFill="1" applyBorder="1" applyAlignment="1" applyProtection="1">
      <alignment horizontal="left" vertical="center" wrapText="1"/>
    </xf>
    <xf numFmtId="0" fontId="9" fillId="6" borderId="3" xfId="0" quotePrefix="1" applyFont="1" applyFill="1" applyBorder="1" applyAlignment="1">
      <alignment horizontal="left" vertical="center"/>
    </xf>
    <xf numFmtId="0" fontId="20" fillId="6" borderId="3" xfId="0" quotePrefix="1" applyFont="1" applyFill="1" applyBorder="1" applyAlignment="1">
      <alignment horizontal="left" vertical="center"/>
    </xf>
    <xf numFmtId="0" fontId="21" fillId="6" borderId="3" xfId="0" quotePrefix="1" applyFont="1" applyFill="1" applyBorder="1" applyAlignment="1">
      <alignment horizontal="left" vertical="center"/>
    </xf>
    <xf numFmtId="0" fontId="20" fillId="6" borderId="3" xfId="0" applyNumberFormat="1" applyFont="1" applyFill="1" applyBorder="1" applyAlignment="1" applyProtection="1">
      <alignment horizontal="left" vertical="center" wrapText="1"/>
    </xf>
    <xf numFmtId="0" fontId="10" fillId="6" borderId="3" xfId="0" quotePrefix="1" applyFont="1" applyFill="1" applyBorder="1" applyAlignment="1">
      <alignment horizontal="left" vertical="center"/>
    </xf>
    <xf numFmtId="0" fontId="19" fillId="0" borderId="0" xfId="0" applyFont="1"/>
    <xf numFmtId="0" fontId="19" fillId="0" borderId="0" xfId="0" applyFont="1" applyAlignment="1">
      <alignment horizontal="left"/>
    </xf>
    <xf numFmtId="0" fontId="21" fillId="6" borderId="3" xfId="0" quotePrefix="1" applyFont="1" applyFill="1" applyBorder="1" applyAlignment="1">
      <alignment horizontal="left" vertical="center" wrapText="1"/>
    </xf>
    <xf numFmtId="0" fontId="11" fillId="8" borderId="3" xfId="0" applyFont="1" applyFill="1" applyBorder="1" applyAlignment="1">
      <alignment horizontal="left" vertical="center"/>
    </xf>
    <xf numFmtId="0" fontId="11" fillId="8" borderId="3" xfId="0" applyNumberFormat="1" applyFont="1" applyFill="1" applyBorder="1" applyAlignment="1" applyProtection="1">
      <alignment horizontal="left" vertical="center"/>
    </xf>
    <xf numFmtId="0" fontId="11" fillId="8" borderId="3" xfId="0" applyNumberFormat="1" applyFont="1" applyFill="1" applyBorder="1" applyAlignment="1" applyProtection="1">
      <alignment vertical="center" wrapText="1"/>
    </xf>
    <xf numFmtId="0" fontId="20" fillId="6" borderId="3" xfId="0" quotePrefix="1" applyFont="1" applyFill="1" applyBorder="1" applyAlignment="1">
      <alignment horizontal="left" vertical="center" wrapText="1"/>
    </xf>
    <xf numFmtId="0" fontId="19" fillId="6" borderId="3" xfId="0" applyFont="1" applyFill="1" applyBorder="1" applyAlignment="1">
      <alignment horizontal="left"/>
    </xf>
    <xf numFmtId="0" fontId="19" fillId="6" borderId="3" xfId="0" applyFont="1" applyFill="1" applyBorder="1" applyAlignment="1">
      <alignment horizontal="left" wrapText="1"/>
    </xf>
    <xf numFmtId="165" fontId="18" fillId="5" borderId="4" xfId="0" applyNumberFormat="1" applyFont="1" applyFill="1" applyBorder="1" applyAlignment="1">
      <alignment horizontal="right"/>
    </xf>
    <xf numFmtId="164" fontId="18" fillId="5" borderId="4" xfId="0" applyNumberFormat="1" applyFont="1" applyFill="1" applyBorder="1" applyAlignment="1">
      <alignment horizontal="right"/>
    </xf>
    <xf numFmtId="165" fontId="18" fillId="6" borderId="4" xfId="0" applyNumberFormat="1" applyFont="1" applyFill="1" applyBorder="1" applyAlignment="1">
      <alignment horizontal="right"/>
    </xf>
    <xf numFmtId="164" fontId="18" fillId="6" borderId="4" xfId="0" applyNumberFormat="1" applyFont="1" applyFill="1" applyBorder="1" applyAlignment="1">
      <alignment horizontal="right"/>
    </xf>
    <xf numFmtId="165" fontId="18" fillId="7" borderId="4" xfId="0" applyNumberFormat="1" applyFont="1" applyFill="1" applyBorder="1" applyAlignment="1">
      <alignment horizontal="right"/>
    </xf>
    <xf numFmtId="164" fontId="18" fillId="7" borderId="4" xfId="0" applyNumberFormat="1" applyFont="1" applyFill="1" applyBorder="1" applyAlignment="1">
      <alignment horizontal="right"/>
    </xf>
    <xf numFmtId="165" fontId="18" fillId="2" borderId="3" xfId="0" applyNumberFormat="1" applyFont="1" applyFill="1" applyBorder="1" applyAlignment="1" applyProtection="1">
      <alignment horizontal="right" wrapText="1"/>
    </xf>
    <xf numFmtId="0" fontId="18" fillId="2" borderId="4" xfId="0" applyNumberFormat="1" applyFont="1" applyFill="1" applyBorder="1" applyAlignment="1" applyProtection="1">
      <alignment horizontal="left" vertical="center" wrapText="1"/>
    </xf>
    <xf numFmtId="165" fontId="18" fillId="2" borderId="4" xfId="0" applyNumberFormat="1" applyFont="1" applyFill="1" applyBorder="1" applyAlignment="1">
      <alignment horizontal="right"/>
    </xf>
    <xf numFmtId="0" fontId="18" fillId="2" borderId="3" xfId="0" applyNumberFormat="1" applyFont="1" applyFill="1" applyBorder="1" applyAlignment="1" applyProtection="1">
      <alignment vertical="center" wrapText="1"/>
    </xf>
    <xf numFmtId="0" fontId="2" fillId="0" borderId="0" xfId="0" applyNumberFormat="1" applyFont="1" applyFill="1" applyBorder="1" applyAlignment="1" applyProtection="1">
      <alignment vertical="center" wrapText="1"/>
    </xf>
    <xf numFmtId="0" fontId="19" fillId="0" borderId="3" xfId="0" applyFont="1" applyBorder="1" applyAlignment="1">
      <alignment vertical="center"/>
    </xf>
    <xf numFmtId="0" fontId="19" fillId="0" borderId="3" xfId="0" applyFont="1" applyBorder="1" applyAlignment="1">
      <alignment horizontal="left" vertical="center" wrapText="1"/>
    </xf>
    <xf numFmtId="0" fontId="6" fillId="4" borderId="3" xfId="0" applyNumberFormat="1" applyFont="1" applyFill="1" applyBorder="1" applyAlignment="1" applyProtection="1">
      <alignment vertical="center" wrapText="1"/>
    </xf>
    <xf numFmtId="0" fontId="24" fillId="9" borderId="3" xfId="0" applyNumberFormat="1" applyFont="1" applyFill="1" applyBorder="1" applyAlignment="1" applyProtection="1">
      <alignment vertical="center" wrapText="1"/>
    </xf>
    <xf numFmtId="0" fontId="24" fillId="9" borderId="3" xfId="0" applyNumberFormat="1" applyFont="1" applyFill="1" applyBorder="1" applyAlignment="1" applyProtection="1">
      <alignment horizontal="left" vertical="center" wrapText="1"/>
    </xf>
    <xf numFmtId="165" fontId="24" fillId="9" borderId="3" xfId="0" applyNumberFormat="1" applyFont="1" applyFill="1" applyBorder="1" applyAlignment="1" applyProtection="1">
      <alignment horizontal="right" vertical="center"/>
    </xf>
    <xf numFmtId="0" fontId="22" fillId="6" borderId="3" xfId="0" applyNumberFormat="1" applyFont="1" applyFill="1" applyBorder="1" applyAlignment="1" applyProtection="1">
      <alignment vertical="center" wrapText="1"/>
    </xf>
    <xf numFmtId="0" fontId="22" fillId="6" borderId="4" xfId="0" applyNumberFormat="1" applyFont="1" applyFill="1" applyBorder="1" applyAlignment="1" applyProtection="1">
      <alignment horizontal="left" vertical="center" wrapText="1"/>
    </xf>
    <xf numFmtId="0" fontId="22" fillId="7" borderId="3" xfId="0" applyNumberFormat="1" applyFont="1" applyFill="1" applyBorder="1" applyAlignment="1" applyProtection="1">
      <alignment vertical="center" wrapText="1"/>
    </xf>
    <xf numFmtId="0" fontId="22" fillId="7" borderId="4" xfId="0" applyNumberFormat="1" applyFont="1" applyFill="1" applyBorder="1" applyAlignment="1" applyProtection="1">
      <alignment horizontal="left" vertical="center" wrapText="1"/>
    </xf>
    <xf numFmtId="0" fontId="18" fillId="10" borderId="3" xfId="0" applyNumberFormat="1" applyFont="1" applyFill="1" applyBorder="1" applyAlignment="1" applyProtection="1">
      <alignment vertical="center" wrapText="1"/>
    </xf>
    <xf numFmtId="0" fontId="18" fillId="10" borderId="4" xfId="0" applyNumberFormat="1" applyFont="1" applyFill="1" applyBorder="1" applyAlignment="1" applyProtection="1">
      <alignment horizontal="left" vertical="center" wrapText="1"/>
    </xf>
    <xf numFmtId="165" fontId="18" fillId="10" borderId="3" xfId="0" applyNumberFormat="1" applyFont="1" applyFill="1" applyBorder="1" applyAlignment="1">
      <alignment horizontal="right"/>
    </xf>
    <xf numFmtId="165" fontId="18" fillId="10" borderId="4" xfId="0" applyNumberFormat="1" applyFont="1" applyFill="1" applyBorder="1" applyAlignment="1">
      <alignment horizontal="right"/>
    </xf>
    <xf numFmtId="165" fontId="18" fillId="10" borderId="3" xfId="0" applyNumberFormat="1" applyFont="1" applyFill="1" applyBorder="1" applyAlignment="1" applyProtection="1">
      <alignment horizontal="right" wrapText="1"/>
    </xf>
    <xf numFmtId="0" fontId="18" fillId="10" borderId="3" xfId="0" applyNumberFormat="1" applyFont="1" applyFill="1" applyBorder="1" applyAlignment="1" applyProtection="1">
      <alignment vertical="center"/>
    </xf>
    <xf numFmtId="0" fontId="19" fillId="10" borderId="3" xfId="0" applyFont="1" applyFill="1" applyBorder="1" applyAlignment="1">
      <alignment vertical="center"/>
    </xf>
    <xf numFmtId="0" fontId="19" fillId="10" borderId="3" xfId="0" applyFont="1" applyFill="1" applyBorder="1" applyAlignment="1">
      <alignment horizontal="left" vertical="center" wrapText="1"/>
    </xf>
    <xf numFmtId="165" fontId="19" fillId="10" borderId="3" xfId="0" applyNumberFormat="1" applyFont="1" applyFill="1" applyBorder="1"/>
    <xf numFmtId="0" fontId="23" fillId="7" borderId="3" xfId="0" applyFont="1" applyFill="1" applyBorder="1" applyAlignment="1">
      <alignment vertical="center"/>
    </xf>
    <xf numFmtId="0" fontId="23" fillId="7" borderId="3" xfId="0" applyFont="1" applyFill="1" applyBorder="1" applyAlignment="1">
      <alignment horizontal="left" vertical="center" wrapText="1"/>
    </xf>
    <xf numFmtId="165" fontId="19" fillId="7" borderId="3" xfId="0" applyNumberFormat="1" applyFont="1" applyFill="1" applyBorder="1"/>
    <xf numFmtId="165" fontId="20" fillId="8" borderId="4" xfId="0" applyNumberFormat="1" applyFont="1" applyFill="1" applyBorder="1" applyAlignment="1" applyProtection="1">
      <alignment horizontal="right" vertical="center" wrapText="1"/>
    </xf>
    <xf numFmtId="164" fontId="3" fillId="8" borderId="4" xfId="0" applyNumberFormat="1" applyFont="1" applyFill="1" applyBorder="1" applyAlignment="1">
      <alignment horizontal="right"/>
    </xf>
    <xf numFmtId="164" fontId="3" fillId="6" borderId="4" xfId="0" applyNumberFormat="1" applyFont="1" applyFill="1" applyBorder="1" applyAlignment="1">
      <alignment horizontal="right"/>
    </xf>
    <xf numFmtId="165" fontId="3" fillId="6" borderId="4" xfId="0" applyNumberFormat="1" applyFont="1" applyFill="1" applyBorder="1" applyAlignment="1">
      <alignment horizontal="right"/>
    </xf>
    <xf numFmtId="164" fontId="20" fillId="8" borderId="4" xfId="0" applyNumberFormat="1" applyFont="1" applyFill="1" applyBorder="1" applyAlignment="1" applyProtection="1">
      <alignment horizontal="right" vertical="center" wrapText="1"/>
    </xf>
    <xf numFmtId="165" fontId="20" fillId="6" borderId="4" xfId="0" applyNumberFormat="1" applyFont="1" applyFill="1" applyBorder="1" applyAlignment="1" applyProtection="1">
      <alignment horizontal="right" vertical="center" wrapText="1"/>
    </xf>
    <xf numFmtId="164" fontId="20" fillId="0" borderId="4" xfId="0" applyNumberFormat="1" applyFont="1" applyFill="1" applyBorder="1" applyAlignment="1" applyProtection="1">
      <alignment horizontal="right" vertical="center" wrapText="1"/>
    </xf>
    <xf numFmtId="165" fontId="20" fillId="2" borderId="4" xfId="0" quotePrefix="1" applyNumberFormat="1" applyFont="1" applyFill="1" applyBorder="1" applyAlignment="1">
      <alignment horizontal="right" vertical="center"/>
    </xf>
    <xf numFmtId="165" fontId="20" fillId="6" borderId="4" xfId="0" quotePrefix="1" applyNumberFormat="1" applyFont="1" applyFill="1" applyBorder="1" applyAlignment="1">
      <alignment horizontal="right" vertical="center"/>
    </xf>
    <xf numFmtId="165" fontId="20" fillId="6" borderId="4" xfId="0" quotePrefix="1" applyNumberFormat="1" applyFont="1" applyFill="1" applyBorder="1" applyAlignment="1">
      <alignment horizontal="right" vertical="center" wrapText="1"/>
    </xf>
    <xf numFmtId="165" fontId="3" fillId="6" borderId="4" xfId="0" applyNumberFormat="1" applyFont="1" applyFill="1" applyBorder="1" applyAlignment="1">
      <alignment horizontal="right" vertical="center"/>
    </xf>
    <xf numFmtId="164" fontId="18" fillId="2" borderId="4" xfId="0" applyNumberFormat="1" applyFont="1" applyFill="1" applyBorder="1" applyAlignment="1">
      <alignment horizontal="right" vertical="center"/>
    </xf>
    <xf numFmtId="165" fontId="18" fillId="2" borderId="4" xfId="0" applyNumberFormat="1" applyFont="1" applyFill="1" applyBorder="1" applyAlignment="1">
      <alignment horizontal="right" vertical="center"/>
    </xf>
    <xf numFmtId="164" fontId="20" fillId="2" borderId="4" xfId="0" quotePrefix="1" applyNumberFormat="1" applyFont="1" applyFill="1" applyBorder="1" applyAlignment="1">
      <alignment horizontal="right" vertical="center"/>
    </xf>
    <xf numFmtId="164" fontId="3" fillId="8" borderId="4" xfId="0" applyNumberFormat="1" applyFont="1" applyFill="1" applyBorder="1" applyAlignment="1">
      <alignment horizontal="right" vertical="center"/>
    </xf>
    <xf numFmtId="164" fontId="3" fillId="6" borderId="4" xfId="0" applyNumberFormat="1" applyFont="1" applyFill="1" applyBorder="1" applyAlignment="1">
      <alignment horizontal="right" vertical="center"/>
    </xf>
    <xf numFmtId="164" fontId="3" fillId="2" borderId="4" xfId="0" applyNumberFormat="1" applyFont="1" applyFill="1" applyBorder="1" applyAlignment="1">
      <alignment horizontal="right" vertical="center"/>
    </xf>
    <xf numFmtId="165" fontId="3" fillId="8" borderId="3" xfId="0" applyNumberFormat="1" applyFont="1" applyFill="1" applyBorder="1" applyAlignment="1">
      <alignment horizontal="right" vertical="center"/>
    </xf>
    <xf numFmtId="165" fontId="3" fillId="6" borderId="3" xfId="0" applyNumberFormat="1" applyFont="1" applyFill="1" applyBorder="1" applyAlignment="1">
      <alignment horizontal="right" vertical="center"/>
    </xf>
    <xf numFmtId="165" fontId="3" fillId="2" borderId="3" xfId="0" applyNumberFormat="1" applyFont="1" applyFill="1" applyBorder="1" applyAlignment="1">
      <alignment horizontal="right" vertical="center"/>
    </xf>
    <xf numFmtId="165" fontId="3" fillId="6" borderId="3" xfId="0" applyNumberFormat="1" applyFont="1" applyFill="1" applyBorder="1" applyAlignment="1">
      <alignment horizontal="right" vertical="center" wrapText="1"/>
    </xf>
    <xf numFmtId="164" fontId="3" fillId="0" borderId="4" xfId="0" applyNumberFormat="1" applyFont="1" applyFill="1" applyBorder="1" applyAlignment="1">
      <alignment horizontal="right" vertical="center"/>
    </xf>
    <xf numFmtId="165" fontId="3" fillId="2" borderId="3" xfId="0" applyNumberFormat="1" applyFont="1" applyFill="1" applyBorder="1" applyAlignment="1" applyProtection="1">
      <alignment horizontal="right" vertical="center" wrapText="1"/>
    </xf>
    <xf numFmtId="165" fontId="3" fillId="8" borderId="4" xfId="0" applyNumberFormat="1" applyFont="1" applyFill="1" applyBorder="1" applyAlignment="1">
      <alignment horizontal="right"/>
    </xf>
    <xf numFmtId="165" fontId="3" fillId="2" borderId="4" xfId="0" applyNumberFormat="1" applyFont="1" applyFill="1" applyBorder="1" applyAlignment="1">
      <alignment horizontal="right"/>
    </xf>
    <xf numFmtId="165" fontId="19" fillId="6" borderId="3" xfId="0" applyNumberFormat="1" applyFont="1" applyFill="1" applyBorder="1" applyAlignment="1">
      <alignment horizontal="right"/>
    </xf>
    <xf numFmtId="165" fontId="3" fillId="8" borderId="3" xfId="0" applyNumberFormat="1" applyFont="1" applyFill="1" applyBorder="1" applyAlignment="1"/>
    <xf numFmtId="165" fontId="3" fillId="6" borderId="3" xfId="0" applyNumberFormat="1" applyFont="1" applyFill="1" applyBorder="1" applyAlignment="1"/>
    <xf numFmtId="165" fontId="3" fillId="2" borderId="3" xfId="0" applyNumberFormat="1" applyFont="1" applyFill="1" applyBorder="1" applyAlignment="1"/>
    <xf numFmtId="165" fontId="19" fillId="6" borderId="3" xfId="0" applyNumberFormat="1" applyFont="1" applyFill="1" applyBorder="1" applyAlignment="1"/>
    <xf numFmtId="165" fontId="19" fillId="0" borderId="3" xfId="0" applyNumberFormat="1" applyFont="1" applyBorder="1" applyAlignment="1"/>
    <xf numFmtId="164" fontId="3" fillId="0" borderId="4" xfId="0" applyNumberFormat="1" applyFont="1" applyFill="1" applyBorder="1" applyAlignment="1">
      <alignment horizontal="right"/>
    </xf>
    <xf numFmtId="0" fontId="6" fillId="2" borderId="3" xfId="0" applyNumberFormat="1" applyFont="1" applyFill="1" applyBorder="1" applyAlignment="1" applyProtection="1">
      <alignment horizontal="center" vertical="center"/>
    </xf>
    <xf numFmtId="0" fontId="11" fillId="0" borderId="1" xfId="0" quotePrefix="1" applyNumberFormat="1" applyFont="1" applyFill="1" applyBorder="1" applyAlignment="1" applyProtection="1">
      <alignment horizontal="left" vertical="center" wrapText="1"/>
    </xf>
    <xf numFmtId="0" fontId="9" fillId="0" borderId="2" xfId="0" applyNumberFormat="1" applyFont="1" applyFill="1" applyBorder="1" applyAlignment="1" applyProtection="1">
      <alignment vertical="center" wrapText="1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13" fillId="0" borderId="0" xfId="0" applyFont="1" applyAlignment="1">
      <alignment wrapText="1"/>
    </xf>
    <xf numFmtId="0" fontId="12" fillId="0" borderId="0" xfId="0" applyNumberFormat="1" applyFont="1" applyFill="1" applyBorder="1" applyAlignment="1" applyProtection="1">
      <alignment vertical="center" wrapText="1"/>
    </xf>
    <xf numFmtId="0" fontId="11" fillId="3" borderId="1" xfId="0" applyNumberFormat="1" applyFont="1" applyFill="1" applyBorder="1" applyAlignment="1" applyProtection="1">
      <alignment horizontal="left" vertical="center" wrapText="1"/>
    </xf>
    <xf numFmtId="0" fontId="9" fillId="3" borderId="2" xfId="0" applyNumberFormat="1" applyFont="1" applyFill="1" applyBorder="1" applyAlignment="1" applyProtection="1">
      <alignment vertical="center" wrapText="1"/>
    </xf>
    <xf numFmtId="0" fontId="9" fillId="3" borderId="2" xfId="0" applyNumberFormat="1" applyFont="1" applyFill="1" applyBorder="1" applyAlignment="1" applyProtection="1">
      <alignment vertical="center"/>
    </xf>
    <xf numFmtId="0" fontId="11" fillId="0" borderId="1" xfId="0" applyNumberFormat="1" applyFont="1" applyFill="1" applyBorder="1" applyAlignment="1" applyProtection="1">
      <alignment horizontal="left" vertical="center" wrapText="1"/>
    </xf>
    <xf numFmtId="0" fontId="9" fillId="0" borderId="2" xfId="0" applyNumberFormat="1" applyFont="1" applyFill="1" applyBorder="1" applyAlignment="1" applyProtection="1">
      <alignment vertical="center"/>
    </xf>
    <xf numFmtId="0" fontId="11" fillId="0" borderId="1" xfId="0" quotePrefix="1" applyFont="1" applyFill="1" applyBorder="1" applyAlignment="1">
      <alignment horizontal="left" vertical="center"/>
    </xf>
    <xf numFmtId="0" fontId="11" fillId="0" borderId="2" xfId="0" applyNumberFormat="1" applyFont="1" applyFill="1" applyBorder="1" applyAlignment="1" applyProtection="1">
      <alignment horizontal="left" vertical="center" wrapText="1"/>
    </xf>
    <xf numFmtId="0" fontId="11" fillId="0" borderId="4" xfId="0" applyNumberFormat="1" applyFont="1" applyFill="1" applyBorder="1" applyAlignment="1" applyProtection="1">
      <alignment horizontal="left" vertical="center" wrapText="1"/>
    </xf>
    <xf numFmtId="0" fontId="11" fillId="3" borderId="1" xfId="0" quotePrefix="1" applyNumberFormat="1" applyFont="1" applyFill="1" applyBorder="1" applyAlignment="1" applyProtection="1">
      <alignment horizontal="left" vertical="center" wrapText="1"/>
    </xf>
    <xf numFmtId="0" fontId="11" fillId="0" borderId="1" xfId="0" quotePrefix="1" applyFont="1" applyBorder="1" applyAlignment="1">
      <alignment horizontal="left" vertical="center"/>
    </xf>
    <xf numFmtId="0" fontId="14" fillId="0" borderId="0" xfId="0" applyNumberFormat="1" applyFont="1" applyFill="1" applyBorder="1" applyAlignment="1" applyProtection="1">
      <alignment wrapText="1"/>
    </xf>
    <xf numFmtId="0" fontId="16" fillId="0" borderId="0" xfId="0" applyNumberFormat="1" applyFont="1" applyFill="1" applyBorder="1" applyAlignment="1" applyProtection="1">
      <alignment wrapText="1"/>
    </xf>
    <xf numFmtId="0" fontId="6" fillId="4" borderId="1" xfId="0" applyNumberFormat="1" applyFont="1" applyFill="1" applyBorder="1" applyAlignment="1" applyProtection="1">
      <alignment horizontal="left" vertical="center" wrapText="1"/>
    </xf>
    <xf numFmtId="0" fontId="6" fillId="4" borderId="2" xfId="0" applyNumberFormat="1" applyFont="1" applyFill="1" applyBorder="1" applyAlignment="1" applyProtection="1">
      <alignment horizontal="left" vertical="center" wrapText="1"/>
    </xf>
    <xf numFmtId="0" fontId="6" fillId="4" borderId="4" xfId="0" applyNumberFormat="1" applyFont="1" applyFill="1" applyBorder="1" applyAlignment="1" applyProtection="1">
      <alignment horizontal="left" vertical="center" wrapText="1"/>
    </xf>
    <xf numFmtId="0" fontId="6" fillId="3" borderId="1" xfId="0" applyNumberFormat="1" applyFont="1" applyFill="1" applyBorder="1" applyAlignment="1" applyProtection="1">
      <alignment horizontal="left" vertical="center" wrapText="1"/>
    </xf>
    <xf numFmtId="0" fontId="6" fillId="3" borderId="2" xfId="0" applyNumberFormat="1" applyFont="1" applyFill="1" applyBorder="1" applyAlignment="1" applyProtection="1">
      <alignment horizontal="left" vertical="center" wrapText="1"/>
    </xf>
    <xf numFmtId="0" fontId="6" fillId="3" borderId="4" xfId="0" applyNumberFormat="1" applyFont="1" applyFill="1" applyBorder="1" applyAlignment="1" applyProtection="1">
      <alignment horizontal="left" vertical="center" wrapText="1"/>
    </xf>
    <xf numFmtId="0" fontId="1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6"/>
  <sheetViews>
    <sheetView tabSelected="1" workbookViewId="0">
      <selection activeCell="A3" sqref="A3:L3"/>
    </sheetView>
  </sheetViews>
  <sheetFormatPr defaultRowHeight="15" x14ac:dyDescent="0.25"/>
  <cols>
    <col min="5" max="5" width="25.28515625" customWidth="1"/>
    <col min="6" max="6" width="17" bestFit="1" customWidth="1"/>
    <col min="7" max="7" width="15.85546875" customWidth="1"/>
    <col min="8" max="8" width="12.85546875" bestFit="1" customWidth="1"/>
    <col min="9" max="9" width="11.7109375" customWidth="1"/>
    <col min="10" max="10" width="14.7109375" bestFit="1" customWidth="1"/>
    <col min="11" max="11" width="20.28515625" customWidth="1"/>
    <col min="12" max="12" width="20.140625" customWidth="1"/>
  </cols>
  <sheetData>
    <row r="1" spans="1:12" ht="42" customHeight="1" x14ac:dyDescent="0.25">
      <c r="A1" s="144" t="s">
        <v>62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</row>
    <row r="2" spans="1:12" ht="18" customHeight="1" x14ac:dyDescent="0.25">
      <c r="A2" s="5"/>
      <c r="B2" s="5"/>
      <c r="C2" s="5"/>
      <c r="D2" s="5"/>
      <c r="E2" s="5"/>
      <c r="F2" s="5"/>
      <c r="G2" s="21"/>
      <c r="H2" s="5"/>
      <c r="I2" s="21"/>
      <c r="J2" s="5"/>
      <c r="K2" s="5"/>
      <c r="L2" s="5"/>
    </row>
    <row r="3" spans="1:12" ht="15.75" x14ac:dyDescent="0.25">
      <c r="A3" s="144" t="s">
        <v>32</v>
      </c>
      <c r="B3" s="144"/>
      <c r="C3" s="144"/>
      <c r="D3" s="144"/>
      <c r="E3" s="144"/>
      <c r="F3" s="144"/>
      <c r="G3" s="144"/>
      <c r="H3" s="144"/>
      <c r="I3" s="144"/>
      <c r="J3" s="144"/>
      <c r="K3" s="146"/>
      <c r="L3" s="146"/>
    </row>
    <row r="4" spans="1:12" ht="18" x14ac:dyDescent="0.25">
      <c r="A4" s="5"/>
      <c r="B4" s="5"/>
      <c r="C4" s="5"/>
      <c r="D4" s="5"/>
      <c r="E4" s="5"/>
      <c r="F4" s="5"/>
      <c r="G4" s="21"/>
      <c r="H4" s="5"/>
      <c r="I4" s="21"/>
      <c r="J4" s="5"/>
      <c r="K4" s="6"/>
      <c r="L4" s="6"/>
    </row>
    <row r="5" spans="1:12" ht="18" customHeight="1" x14ac:dyDescent="0.25">
      <c r="A5" s="144" t="s">
        <v>37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</row>
    <row r="6" spans="1:12" ht="18" x14ac:dyDescent="0.25">
      <c r="A6" s="1"/>
      <c r="B6" s="2"/>
      <c r="C6" s="2"/>
      <c r="D6" s="2"/>
      <c r="E6" s="7"/>
      <c r="F6" s="8"/>
      <c r="G6" s="8"/>
      <c r="H6" s="8"/>
      <c r="I6" s="8"/>
      <c r="J6" s="8"/>
      <c r="K6" s="8"/>
      <c r="L6" s="35" t="s">
        <v>40</v>
      </c>
    </row>
    <row r="7" spans="1:12" ht="25.5" x14ac:dyDescent="0.25">
      <c r="A7" s="23"/>
      <c r="B7" s="24"/>
      <c r="C7" s="24"/>
      <c r="D7" s="25"/>
      <c r="E7" s="26"/>
      <c r="F7" s="141" t="s">
        <v>113</v>
      </c>
      <c r="G7" s="4" t="s">
        <v>61</v>
      </c>
      <c r="H7" s="141" t="s">
        <v>114</v>
      </c>
      <c r="I7" s="4" t="s">
        <v>59</v>
      </c>
      <c r="J7" s="141" t="s">
        <v>64</v>
      </c>
      <c r="K7" s="141" t="s">
        <v>65</v>
      </c>
      <c r="L7" s="141" t="s">
        <v>66</v>
      </c>
    </row>
    <row r="8" spans="1:12" x14ac:dyDescent="0.25">
      <c r="A8" s="147" t="s">
        <v>0</v>
      </c>
      <c r="B8" s="148"/>
      <c r="C8" s="148"/>
      <c r="D8" s="148"/>
      <c r="E8" s="149"/>
      <c r="F8" s="27">
        <f>SUM(F9:F10)</f>
        <v>7578903.5438999999</v>
      </c>
      <c r="G8" s="27">
        <f>F8/7.5345</f>
        <v>1005893.3630499701</v>
      </c>
      <c r="H8" s="27">
        <f>SUM(H9:H10)</f>
        <v>9686000</v>
      </c>
      <c r="I8" s="27">
        <f>H8/7.5345</f>
        <v>1285553.1223040679</v>
      </c>
      <c r="J8" s="27">
        <f>SUM(J9:J10)</f>
        <v>1506220</v>
      </c>
      <c r="K8" s="27">
        <f t="shared" ref="K8:L8" si="0">SUM(K9:K10)</f>
        <v>1516690</v>
      </c>
      <c r="L8" s="27">
        <f t="shared" si="0"/>
        <v>1586680</v>
      </c>
    </row>
    <row r="9" spans="1:12" x14ac:dyDescent="0.25">
      <c r="A9" s="150" t="s">
        <v>1</v>
      </c>
      <c r="B9" s="143"/>
      <c r="C9" s="143"/>
      <c r="D9" s="143"/>
      <c r="E9" s="151"/>
      <c r="F9" s="28">
        <v>7578903.5438999999</v>
      </c>
      <c r="G9" s="28">
        <f t="shared" ref="G9:G13" si="1">F9/7.5345</f>
        <v>1005893.3630499701</v>
      </c>
      <c r="H9" s="28">
        <v>9686000</v>
      </c>
      <c r="I9" s="28">
        <f t="shared" ref="I9:I14" si="2">H9/7.5345</f>
        <v>1285553.1223040679</v>
      </c>
      <c r="J9" s="28">
        <v>1506220</v>
      </c>
      <c r="K9" s="28">
        <v>1516690</v>
      </c>
      <c r="L9" s="28">
        <v>1586680</v>
      </c>
    </row>
    <row r="10" spans="1:12" x14ac:dyDescent="0.25">
      <c r="A10" s="152" t="s">
        <v>2</v>
      </c>
      <c r="B10" s="151"/>
      <c r="C10" s="151"/>
      <c r="D10" s="151"/>
      <c r="E10" s="151"/>
      <c r="F10" s="28">
        <v>0</v>
      </c>
      <c r="G10" s="28">
        <f t="shared" si="1"/>
        <v>0</v>
      </c>
      <c r="H10" s="28">
        <v>0</v>
      </c>
      <c r="I10" s="28">
        <f t="shared" si="2"/>
        <v>0</v>
      </c>
      <c r="J10" s="28">
        <v>0</v>
      </c>
      <c r="K10" s="28">
        <v>0</v>
      </c>
      <c r="L10" s="28">
        <v>0</v>
      </c>
    </row>
    <row r="11" spans="1:12" x14ac:dyDescent="0.25">
      <c r="A11" s="36" t="s">
        <v>3</v>
      </c>
      <c r="B11" s="37"/>
      <c r="C11" s="37"/>
      <c r="D11" s="37"/>
      <c r="E11" s="37"/>
      <c r="F11" s="27">
        <f>SUM(F12:F13)</f>
        <v>7437128.6426999997</v>
      </c>
      <c r="G11" s="27">
        <f t="shared" si="1"/>
        <v>987076.59999999986</v>
      </c>
      <c r="H11" s="27">
        <f>SUM(H12:H13)</f>
        <v>10061000</v>
      </c>
      <c r="I11" s="27">
        <f t="shared" si="2"/>
        <v>1335324.1754595526</v>
      </c>
      <c r="J11" s="27">
        <f>SUM(J12:J13)</f>
        <v>1540220</v>
      </c>
      <c r="K11" s="27">
        <f>SUM(K12:K13)</f>
        <v>1537290</v>
      </c>
      <c r="L11" s="27">
        <f>SUM(L12:L13)</f>
        <v>1607280</v>
      </c>
    </row>
    <row r="12" spans="1:12" x14ac:dyDescent="0.25">
      <c r="A12" s="142" t="s">
        <v>4</v>
      </c>
      <c r="B12" s="143"/>
      <c r="C12" s="143"/>
      <c r="D12" s="143"/>
      <c r="E12" s="143"/>
      <c r="F12" s="28">
        <v>7425787.4872650001</v>
      </c>
      <c r="G12" s="28">
        <f t="shared" si="1"/>
        <v>985571.37</v>
      </c>
      <c r="H12" s="28">
        <v>8917000</v>
      </c>
      <c r="I12" s="28">
        <f t="shared" si="2"/>
        <v>1183489.2826332205</v>
      </c>
      <c r="J12" s="28">
        <v>1215950</v>
      </c>
      <c r="K12" s="28">
        <v>1264020</v>
      </c>
      <c r="L12" s="29">
        <v>1326860</v>
      </c>
    </row>
    <row r="13" spans="1:12" x14ac:dyDescent="0.25">
      <c r="A13" s="156" t="s">
        <v>5</v>
      </c>
      <c r="B13" s="151"/>
      <c r="C13" s="151"/>
      <c r="D13" s="151"/>
      <c r="E13" s="151"/>
      <c r="F13" s="30">
        <v>11341.155435000001</v>
      </c>
      <c r="G13" s="28">
        <f t="shared" si="1"/>
        <v>1505.23</v>
      </c>
      <c r="H13" s="30">
        <v>1144000</v>
      </c>
      <c r="I13" s="28">
        <f t="shared" si="2"/>
        <v>151834.89282633219</v>
      </c>
      <c r="J13" s="30">
        <v>324270</v>
      </c>
      <c r="K13" s="30">
        <v>273270</v>
      </c>
      <c r="L13" s="29">
        <v>280420</v>
      </c>
    </row>
    <row r="14" spans="1:12" x14ac:dyDescent="0.25">
      <c r="A14" s="155" t="s">
        <v>6</v>
      </c>
      <c r="B14" s="148"/>
      <c r="C14" s="148"/>
      <c r="D14" s="148"/>
      <c r="E14" s="148"/>
      <c r="F14" s="27">
        <f>+F8-F11</f>
        <v>141774.9012000002</v>
      </c>
      <c r="G14" s="27">
        <f>F14/7.5345</f>
        <v>18816.763049970163</v>
      </c>
      <c r="H14" s="27">
        <f t="shared" ref="H14:L14" si="3">+H8-H11</f>
        <v>-375000</v>
      </c>
      <c r="I14" s="27">
        <f t="shared" si="2"/>
        <v>-49771.053155484769</v>
      </c>
      <c r="J14" s="27">
        <f t="shared" si="3"/>
        <v>-34000</v>
      </c>
      <c r="K14" s="27">
        <f t="shared" si="3"/>
        <v>-20600</v>
      </c>
      <c r="L14" s="27">
        <f t="shared" si="3"/>
        <v>-20600</v>
      </c>
    </row>
    <row r="15" spans="1:12" ht="18" x14ac:dyDescent="0.25">
      <c r="A15" s="5"/>
      <c r="B15" s="9"/>
      <c r="C15" s="9"/>
      <c r="D15" s="9"/>
      <c r="E15" s="9"/>
      <c r="F15" s="9"/>
      <c r="G15" s="19"/>
      <c r="H15" s="9"/>
      <c r="I15" s="19"/>
      <c r="J15" s="3"/>
      <c r="K15" s="3"/>
      <c r="L15" s="3"/>
    </row>
    <row r="16" spans="1:12" ht="18" customHeight="1" x14ac:dyDescent="0.25">
      <c r="A16" s="144" t="s">
        <v>38</v>
      </c>
      <c r="B16" s="145"/>
      <c r="C16" s="145"/>
      <c r="D16" s="145"/>
      <c r="E16" s="145"/>
      <c r="F16" s="145"/>
      <c r="G16" s="145"/>
      <c r="H16" s="145"/>
      <c r="I16" s="145"/>
      <c r="J16" s="145"/>
      <c r="K16" s="145"/>
      <c r="L16" s="145"/>
    </row>
    <row r="17" spans="1:12" ht="18" x14ac:dyDescent="0.25">
      <c r="A17" s="21"/>
      <c r="B17" s="19"/>
      <c r="C17" s="19"/>
      <c r="D17" s="19"/>
      <c r="E17" s="19"/>
      <c r="F17" s="19"/>
      <c r="G17" s="19"/>
      <c r="H17" s="19"/>
      <c r="I17" s="19"/>
      <c r="J17" s="20"/>
      <c r="K17" s="20"/>
      <c r="L17" s="20"/>
    </row>
    <row r="18" spans="1:12" ht="25.5" x14ac:dyDescent="0.25">
      <c r="A18" s="23"/>
      <c r="B18" s="24"/>
      <c r="C18" s="24"/>
      <c r="D18" s="25"/>
      <c r="E18" s="26"/>
      <c r="F18" s="141" t="s">
        <v>60</v>
      </c>
      <c r="G18" s="141" t="s">
        <v>61</v>
      </c>
      <c r="H18" s="141" t="s">
        <v>58</v>
      </c>
      <c r="I18" s="4" t="s">
        <v>59</v>
      </c>
      <c r="J18" s="141" t="s">
        <v>64</v>
      </c>
      <c r="K18" s="141" t="s">
        <v>65</v>
      </c>
      <c r="L18" s="141" t="s">
        <v>66</v>
      </c>
    </row>
    <row r="19" spans="1:12" ht="15.75" customHeight="1" x14ac:dyDescent="0.25">
      <c r="A19" s="150" t="s">
        <v>8</v>
      </c>
      <c r="B19" s="153"/>
      <c r="C19" s="153"/>
      <c r="D19" s="153"/>
      <c r="E19" s="154"/>
      <c r="F19" s="30">
        <v>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</row>
    <row r="20" spans="1:12" x14ac:dyDescent="0.25">
      <c r="A20" s="150" t="s">
        <v>9</v>
      </c>
      <c r="B20" s="143"/>
      <c r="C20" s="143"/>
      <c r="D20" s="143"/>
      <c r="E20" s="143"/>
      <c r="F20" s="30">
        <v>0</v>
      </c>
      <c r="G20" s="30">
        <v>0</v>
      </c>
      <c r="H20" s="30">
        <v>0</v>
      </c>
      <c r="I20" s="30">
        <v>0</v>
      </c>
      <c r="J20" s="30">
        <v>0</v>
      </c>
      <c r="K20" s="30">
        <v>0</v>
      </c>
      <c r="L20" s="30">
        <v>0</v>
      </c>
    </row>
    <row r="21" spans="1:12" x14ac:dyDescent="0.25">
      <c r="A21" s="155" t="s">
        <v>10</v>
      </c>
      <c r="B21" s="148"/>
      <c r="C21" s="148"/>
      <c r="D21" s="148"/>
      <c r="E21" s="148"/>
      <c r="F21" s="27">
        <v>0</v>
      </c>
      <c r="G21" s="27">
        <v>0</v>
      </c>
      <c r="H21" s="27">
        <v>0</v>
      </c>
      <c r="I21" s="27">
        <v>0</v>
      </c>
      <c r="J21" s="27">
        <v>0</v>
      </c>
      <c r="K21" s="27">
        <v>0</v>
      </c>
      <c r="L21" s="27">
        <v>0</v>
      </c>
    </row>
    <row r="22" spans="1:12" ht="18" x14ac:dyDescent="0.25">
      <c r="A22" s="18"/>
      <c r="B22" s="19"/>
      <c r="C22" s="19"/>
      <c r="D22" s="19"/>
      <c r="E22" s="19"/>
      <c r="F22" s="19"/>
      <c r="G22" s="19"/>
      <c r="H22" s="19"/>
      <c r="I22" s="19"/>
      <c r="J22" s="20"/>
      <c r="K22" s="20"/>
      <c r="L22" s="20"/>
    </row>
    <row r="23" spans="1:12" ht="18" customHeight="1" x14ac:dyDescent="0.25">
      <c r="A23" s="144" t="s">
        <v>51</v>
      </c>
      <c r="B23" s="145"/>
      <c r="C23" s="145"/>
      <c r="D23" s="145"/>
      <c r="E23" s="145"/>
      <c r="F23" s="145"/>
      <c r="G23" s="145"/>
      <c r="H23" s="145"/>
      <c r="I23" s="145"/>
      <c r="J23" s="145"/>
      <c r="K23" s="145"/>
      <c r="L23" s="145"/>
    </row>
    <row r="24" spans="1:12" ht="18" x14ac:dyDescent="0.25">
      <c r="A24" s="18"/>
      <c r="B24" s="19"/>
      <c r="C24" s="19"/>
      <c r="D24" s="19"/>
      <c r="E24" s="19"/>
      <c r="F24" s="19"/>
      <c r="G24" s="19"/>
      <c r="H24" s="19"/>
      <c r="I24" s="19"/>
      <c r="J24" s="20"/>
      <c r="K24" s="20"/>
      <c r="L24" s="20"/>
    </row>
    <row r="25" spans="1:12" ht="25.5" x14ac:dyDescent="0.25">
      <c r="A25" s="23"/>
      <c r="B25" s="24"/>
      <c r="C25" s="24"/>
      <c r="D25" s="25"/>
      <c r="E25" s="26"/>
      <c r="F25" s="141" t="s">
        <v>60</v>
      </c>
      <c r="G25" s="141" t="s">
        <v>61</v>
      </c>
      <c r="H25" s="141" t="s">
        <v>58</v>
      </c>
      <c r="I25" s="4" t="s">
        <v>59</v>
      </c>
      <c r="J25" s="141" t="s">
        <v>64</v>
      </c>
      <c r="K25" s="141" t="s">
        <v>65</v>
      </c>
      <c r="L25" s="141" t="s">
        <v>66</v>
      </c>
    </row>
    <row r="26" spans="1:12" x14ac:dyDescent="0.25">
      <c r="A26" s="159" t="s">
        <v>39</v>
      </c>
      <c r="B26" s="160"/>
      <c r="C26" s="160"/>
      <c r="D26" s="160"/>
      <c r="E26" s="161"/>
      <c r="F26" s="32">
        <v>187398</v>
      </c>
      <c r="G26" s="32">
        <f>F26/7.5345</f>
        <v>24871.988851284092</v>
      </c>
      <c r="H26" s="32">
        <v>244000</v>
      </c>
      <c r="I26" s="32">
        <f>H26/7.5345</f>
        <v>32384.365253168755</v>
      </c>
      <c r="J26" s="32">
        <v>34000</v>
      </c>
      <c r="K26" s="32">
        <v>20600</v>
      </c>
      <c r="L26" s="33">
        <v>20600</v>
      </c>
    </row>
    <row r="27" spans="1:12" ht="30" customHeight="1" x14ac:dyDescent="0.25">
      <c r="A27" s="162" t="s">
        <v>7</v>
      </c>
      <c r="B27" s="163"/>
      <c r="C27" s="163"/>
      <c r="D27" s="163"/>
      <c r="E27" s="164"/>
      <c r="F27" s="34">
        <v>141775</v>
      </c>
      <c r="G27" s="34">
        <f>F27/7.5345</f>
        <v>18816.776162983606</v>
      </c>
      <c r="H27" s="34">
        <v>375000</v>
      </c>
      <c r="I27" s="34">
        <f>H27/7.5345</f>
        <v>49771.053155484769</v>
      </c>
      <c r="J27" s="34">
        <v>34000</v>
      </c>
      <c r="K27" s="34">
        <v>20600</v>
      </c>
      <c r="L27" s="31">
        <v>20600</v>
      </c>
    </row>
    <row r="30" spans="1:12" x14ac:dyDescent="0.25">
      <c r="A30" s="142" t="s">
        <v>11</v>
      </c>
      <c r="B30" s="143"/>
      <c r="C30" s="143"/>
      <c r="D30" s="143"/>
      <c r="E30" s="143"/>
      <c r="F30" s="30">
        <f>F14-F27</f>
        <v>-9.8799999803304672E-2</v>
      </c>
      <c r="G30" s="30">
        <v>0</v>
      </c>
      <c r="H30" s="30">
        <f>H14+H27</f>
        <v>0</v>
      </c>
      <c r="I30" s="30">
        <f t="shared" ref="I30:L30" si="4">I14+I27</f>
        <v>0</v>
      </c>
      <c r="J30" s="30">
        <f t="shared" si="4"/>
        <v>0</v>
      </c>
      <c r="K30" s="30">
        <f t="shared" si="4"/>
        <v>0</v>
      </c>
      <c r="L30" s="30">
        <f t="shared" si="4"/>
        <v>0</v>
      </c>
    </row>
    <row r="31" spans="1:12" ht="11.25" customHeight="1" x14ac:dyDescent="0.25">
      <c r="A31" s="13"/>
      <c r="B31" s="14"/>
      <c r="C31" s="14"/>
      <c r="D31" s="14"/>
      <c r="E31" s="14"/>
      <c r="F31" s="15"/>
      <c r="G31" s="15"/>
      <c r="H31" s="15"/>
      <c r="I31" s="15"/>
      <c r="J31" s="15"/>
      <c r="K31" s="15"/>
      <c r="L31" s="15"/>
    </row>
    <row r="32" spans="1:12" ht="29.25" customHeight="1" x14ac:dyDescent="0.25">
      <c r="A32" s="157" t="s">
        <v>52</v>
      </c>
      <c r="B32" s="158"/>
      <c r="C32" s="158"/>
      <c r="D32" s="158"/>
      <c r="E32" s="158"/>
      <c r="F32" s="158"/>
      <c r="G32" s="158"/>
      <c r="H32" s="158"/>
      <c r="I32" s="158"/>
      <c r="J32" s="158"/>
      <c r="K32" s="158"/>
      <c r="L32" s="158"/>
    </row>
    <row r="34" spans="1:12" ht="24.75" customHeight="1" x14ac:dyDescent="0.25">
      <c r="A34" s="157" t="s">
        <v>41</v>
      </c>
      <c r="B34" s="158"/>
      <c r="C34" s="158"/>
      <c r="D34" s="158"/>
      <c r="E34" s="158"/>
      <c r="F34" s="158"/>
      <c r="G34" s="158"/>
      <c r="H34" s="158"/>
      <c r="I34" s="158"/>
      <c r="J34" s="158"/>
      <c r="K34" s="158"/>
      <c r="L34" s="158"/>
    </row>
    <row r="36" spans="1:12" ht="29.25" customHeight="1" x14ac:dyDescent="0.25">
      <c r="A36" s="157" t="s">
        <v>42</v>
      </c>
      <c r="B36" s="158"/>
      <c r="C36" s="158"/>
      <c r="D36" s="158"/>
      <c r="E36" s="158"/>
      <c r="F36" s="158"/>
      <c r="G36" s="158"/>
      <c r="H36" s="158"/>
      <c r="I36" s="158"/>
      <c r="J36" s="158"/>
      <c r="K36" s="158"/>
      <c r="L36" s="158"/>
    </row>
  </sheetData>
  <mergeCells count="20">
    <mergeCell ref="A36:L36"/>
    <mergeCell ref="A23:L23"/>
    <mergeCell ref="A32:L32"/>
    <mergeCell ref="A30:E30"/>
    <mergeCell ref="A34:L34"/>
    <mergeCell ref="A26:E26"/>
    <mergeCell ref="A27:E27"/>
    <mergeCell ref="A19:E19"/>
    <mergeCell ref="A20:E20"/>
    <mergeCell ref="A21:E21"/>
    <mergeCell ref="A13:E13"/>
    <mergeCell ref="A14:E14"/>
    <mergeCell ref="A12:E12"/>
    <mergeCell ref="A5:L5"/>
    <mergeCell ref="A16:L16"/>
    <mergeCell ref="A1:L1"/>
    <mergeCell ref="A3:L3"/>
    <mergeCell ref="A8:E8"/>
    <mergeCell ref="A9:E9"/>
    <mergeCell ref="A10:E10"/>
  </mergeCells>
  <pageMargins left="0.7" right="0.7" top="0.75" bottom="0.75" header="0.3" footer="0.3"/>
  <pageSetup paperSize="9" scale="73" orientation="landscape" r:id="rId1"/>
  <ignoredErrors>
    <ignoredError sqref="G8:L1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100"/>
  <sheetViews>
    <sheetView workbookViewId="0">
      <selection activeCell="D56" sqref="D56"/>
    </sheetView>
  </sheetViews>
  <sheetFormatPr defaultRowHeight="15" x14ac:dyDescent="0.25"/>
  <cols>
    <col min="1" max="1" width="7.42578125" bestFit="1" customWidth="1"/>
    <col min="2" max="2" width="8.42578125" bestFit="1" customWidth="1"/>
    <col min="3" max="3" width="5.42578125" bestFit="1" customWidth="1"/>
    <col min="4" max="4" width="36.5703125" bestFit="1" customWidth="1"/>
    <col min="5" max="5" width="17.7109375" bestFit="1" customWidth="1"/>
    <col min="6" max="6" width="16" bestFit="1" customWidth="1"/>
    <col min="7" max="7" width="14.42578125" bestFit="1" customWidth="1"/>
    <col min="8" max="8" width="13.42578125" bestFit="1" customWidth="1"/>
    <col min="9" max="9" width="14.7109375" bestFit="1" customWidth="1"/>
    <col min="10" max="10" width="20.28515625" customWidth="1"/>
    <col min="11" max="11" width="20.140625" customWidth="1"/>
  </cols>
  <sheetData>
    <row r="1" spans="1:11" ht="42" customHeight="1" x14ac:dyDescent="0.25">
      <c r="A1" s="144" t="s">
        <v>62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</row>
    <row r="2" spans="1:11" ht="18" customHeight="1" x14ac:dyDescent="0.25">
      <c r="A2" s="5"/>
      <c r="B2" s="5"/>
      <c r="C2" s="5"/>
      <c r="D2" s="5"/>
      <c r="E2" s="21"/>
      <c r="F2" s="5"/>
      <c r="G2" s="21"/>
      <c r="H2" s="5"/>
      <c r="I2" s="5"/>
      <c r="J2" s="5"/>
      <c r="K2" s="5"/>
    </row>
    <row r="3" spans="1:11" ht="15.75" x14ac:dyDescent="0.25">
      <c r="A3" s="144" t="s">
        <v>32</v>
      </c>
      <c r="B3" s="144"/>
      <c r="C3" s="144"/>
      <c r="D3" s="144"/>
      <c r="E3" s="144"/>
      <c r="F3" s="144"/>
      <c r="G3" s="144"/>
      <c r="H3" s="144"/>
      <c r="I3" s="144"/>
      <c r="J3" s="146"/>
      <c r="K3" s="146"/>
    </row>
    <row r="4" spans="1:11" ht="18" x14ac:dyDescent="0.25">
      <c r="A4" s="5"/>
      <c r="B4" s="5"/>
      <c r="C4" s="5"/>
      <c r="D4" s="5"/>
      <c r="E4" s="21"/>
      <c r="F4" s="5"/>
      <c r="G4" s="21"/>
      <c r="H4" s="5"/>
      <c r="I4" s="5"/>
      <c r="J4" s="6"/>
      <c r="K4" s="6"/>
    </row>
    <row r="5" spans="1:11" ht="18" customHeight="1" x14ac:dyDescent="0.25">
      <c r="A5" s="144" t="s">
        <v>15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</row>
    <row r="6" spans="1:11" ht="18" x14ac:dyDescent="0.25">
      <c r="A6" s="5"/>
      <c r="B6" s="5"/>
      <c r="C6" s="5"/>
      <c r="D6" s="5"/>
      <c r="E6" s="21"/>
      <c r="F6" s="5"/>
      <c r="G6" s="21"/>
      <c r="H6" s="5"/>
      <c r="I6" s="5"/>
      <c r="J6" s="6"/>
      <c r="K6" s="6"/>
    </row>
    <row r="7" spans="1:11" ht="15.75" x14ac:dyDescent="0.25">
      <c r="A7" s="144" t="s">
        <v>1</v>
      </c>
      <c r="B7" s="165"/>
      <c r="C7" s="165"/>
      <c r="D7" s="165"/>
      <c r="E7" s="165"/>
      <c r="F7" s="165"/>
      <c r="G7" s="165"/>
      <c r="H7" s="165"/>
      <c r="I7" s="165"/>
      <c r="J7" s="165"/>
      <c r="K7" s="165"/>
    </row>
    <row r="8" spans="1:11" ht="18" x14ac:dyDescent="0.25">
      <c r="A8" s="5"/>
      <c r="B8" s="5"/>
      <c r="C8" s="5"/>
      <c r="D8" s="5"/>
      <c r="E8" s="21"/>
      <c r="F8" s="5"/>
      <c r="G8" s="21"/>
      <c r="H8" s="5"/>
      <c r="I8" s="5"/>
      <c r="J8" s="6"/>
      <c r="K8" s="6"/>
    </row>
    <row r="9" spans="1:11" x14ac:dyDescent="0.25">
      <c r="A9" s="17" t="s">
        <v>16</v>
      </c>
      <c r="B9" s="16" t="s">
        <v>17</v>
      </c>
      <c r="C9" s="16" t="s">
        <v>18</v>
      </c>
      <c r="D9" s="16" t="s">
        <v>14</v>
      </c>
      <c r="E9" s="16" t="s">
        <v>60</v>
      </c>
      <c r="F9" s="16" t="s">
        <v>61</v>
      </c>
      <c r="G9" s="16" t="s">
        <v>58</v>
      </c>
      <c r="H9" s="17" t="s">
        <v>59</v>
      </c>
      <c r="I9" s="17" t="s">
        <v>64</v>
      </c>
      <c r="J9" s="53" t="s">
        <v>65</v>
      </c>
      <c r="K9" s="53" t="s">
        <v>66</v>
      </c>
    </row>
    <row r="10" spans="1:11" ht="15.75" customHeight="1" x14ac:dyDescent="0.25">
      <c r="A10" s="60">
        <v>6</v>
      </c>
      <c r="B10" s="60"/>
      <c r="C10" s="60"/>
      <c r="D10" s="60" t="s">
        <v>19</v>
      </c>
      <c r="E10" s="113">
        <f>F10*7.5345</f>
        <v>7578903.5438999999</v>
      </c>
      <c r="F10" s="109">
        <f>F11+F15+F17+F19+F22</f>
        <v>1005893.3630499701</v>
      </c>
      <c r="G10" s="123">
        <v>9686000</v>
      </c>
      <c r="H10" s="126">
        <f>H11+H15+H17+H19+H22</f>
        <v>1285553.1150666934</v>
      </c>
      <c r="I10" s="126">
        <f>I11+I15+I17+I19+I22</f>
        <v>1506220</v>
      </c>
      <c r="J10" s="126">
        <f t="shared" ref="J10:K10" si="0">J11+J15+J17+J19+J22</f>
        <v>1516690</v>
      </c>
      <c r="K10" s="126">
        <f t="shared" si="0"/>
        <v>1586680</v>
      </c>
    </row>
    <row r="11" spans="1:11" ht="25.5" x14ac:dyDescent="0.25">
      <c r="A11" s="47"/>
      <c r="B11" s="61">
        <v>63</v>
      </c>
      <c r="C11" s="61"/>
      <c r="D11" s="61" t="s">
        <v>46</v>
      </c>
      <c r="E11" s="48">
        <f>F11*7.5345</f>
        <v>6928300.04868</v>
      </c>
      <c r="F11" s="114">
        <v>919543.44</v>
      </c>
      <c r="G11" s="124">
        <v>7905000</v>
      </c>
      <c r="H11" s="127">
        <v>1049173.8</v>
      </c>
      <c r="I11" s="127">
        <v>1098600</v>
      </c>
      <c r="J11" s="127">
        <v>1153300</v>
      </c>
      <c r="K11" s="127">
        <v>1215600</v>
      </c>
    </row>
    <row r="12" spans="1:11" x14ac:dyDescent="0.25">
      <c r="A12" s="10"/>
      <c r="B12" s="10"/>
      <c r="C12" s="11">
        <v>52</v>
      </c>
      <c r="D12" s="11" t="s">
        <v>48</v>
      </c>
      <c r="E12" s="115">
        <f>F12*7.5345</f>
        <v>6692451.437775</v>
      </c>
      <c r="F12" s="116">
        <v>888240.95</v>
      </c>
      <c r="G12" s="130">
        <v>7778000</v>
      </c>
      <c r="H12" s="128">
        <v>1032318</v>
      </c>
      <c r="I12" s="128">
        <v>1081000</v>
      </c>
      <c r="J12" s="128">
        <v>1134500</v>
      </c>
      <c r="K12" s="128">
        <v>1195600</v>
      </c>
    </row>
    <row r="13" spans="1:11" x14ac:dyDescent="0.25">
      <c r="A13" s="10"/>
      <c r="B13" s="22"/>
      <c r="C13" s="11">
        <v>55</v>
      </c>
      <c r="D13" s="11" t="s">
        <v>67</v>
      </c>
      <c r="E13" s="115">
        <f t="shared" ref="E13:E21" si="1">F13*7.5345</f>
        <v>235848.61090500004</v>
      </c>
      <c r="F13" s="116">
        <v>31302.49</v>
      </c>
      <c r="G13" s="130">
        <v>127000</v>
      </c>
      <c r="H13" s="128">
        <v>16855.8</v>
      </c>
      <c r="I13" s="128">
        <v>17600</v>
      </c>
      <c r="J13" s="128">
        <v>18800</v>
      </c>
      <c r="K13" s="128">
        <v>20000</v>
      </c>
    </row>
    <row r="14" spans="1:11" x14ac:dyDescent="0.25">
      <c r="A14" s="10"/>
      <c r="B14" s="22"/>
      <c r="C14" s="11">
        <v>56</v>
      </c>
      <c r="D14" s="11" t="s">
        <v>68</v>
      </c>
      <c r="E14" s="115">
        <f t="shared" si="1"/>
        <v>0</v>
      </c>
      <c r="F14" s="116">
        <v>0</v>
      </c>
      <c r="G14" s="130">
        <f t="shared" ref="G14:G20" si="2">H14*7.5345</f>
        <v>0</v>
      </c>
      <c r="H14" s="128">
        <v>0</v>
      </c>
      <c r="I14" s="128">
        <v>0</v>
      </c>
      <c r="J14" s="128">
        <v>0</v>
      </c>
      <c r="K14" s="128">
        <v>0</v>
      </c>
    </row>
    <row r="15" spans="1:11" x14ac:dyDescent="0.25">
      <c r="A15" s="62"/>
      <c r="B15" s="63">
        <v>64</v>
      </c>
      <c r="C15" s="64"/>
      <c r="D15" s="64" t="s">
        <v>69</v>
      </c>
      <c r="E15" s="48">
        <f t="shared" si="1"/>
        <v>16.801935</v>
      </c>
      <c r="F15" s="117">
        <v>2.23</v>
      </c>
      <c r="G15" s="124">
        <f t="shared" si="2"/>
        <v>0</v>
      </c>
      <c r="H15" s="127">
        <v>0</v>
      </c>
      <c r="I15" s="127">
        <v>0</v>
      </c>
      <c r="J15" s="127">
        <v>0</v>
      </c>
      <c r="K15" s="127">
        <v>0</v>
      </c>
    </row>
    <row r="16" spans="1:11" x14ac:dyDescent="0.25">
      <c r="A16" s="10"/>
      <c r="B16" s="56"/>
      <c r="C16" s="57">
        <v>31</v>
      </c>
      <c r="D16" s="57" t="s">
        <v>36</v>
      </c>
      <c r="E16" s="115">
        <f t="shared" si="1"/>
        <v>16.801935</v>
      </c>
      <c r="F16" s="116">
        <v>2.23</v>
      </c>
      <c r="G16" s="130">
        <f t="shared" si="2"/>
        <v>0</v>
      </c>
      <c r="H16" s="128">
        <v>0</v>
      </c>
      <c r="I16" s="128">
        <v>0</v>
      </c>
      <c r="J16" s="128">
        <v>0</v>
      </c>
      <c r="K16" s="128">
        <v>0</v>
      </c>
    </row>
    <row r="17" spans="1:11" ht="38.25" x14ac:dyDescent="0.25">
      <c r="A17" s="62"/>
      <c r="B17" s="63">
        <v>65</v>
      </c>
      <c r="C17" s="64"/>
      <c r="D17" s="69" t="s">
        <v>72</v>
      </c>
      <c r="E17" s="48">
        <f t="shared" si="1"/>
        <v>33039.535950000005</v>
      </c>
      <c r="F17" s="117">
        <v>4385.1000000000004</v>
      </c>
      <c r="G17" s="124">
        <v>23000</v>
      </c>
      <c r="H17" s="127">
        <v>3052.62</v>
      </c>
      <c r="I17" s="127">
        <v>3000</v>
      </c>
      <c r="J17" s="127">
        <v>3000</v>
      </c>
      <c r="K17" s="127">
        <v>3000</v>
      </c>
    </row>
    <row r="18" spans="1:11" x14ac:dyDescent="0.25">
      <c r="A18" s="10"/>
      <c r="B18" s="56"/>
      <c r="C18" s="57">
        <v>43</v>
      </c>
      <c r="D18" s="58" t="s">
        <v>49</v>
      </c>
      <c r="E18" s="115">
        <f t="shared" si="1"/>
        <v>33039.535950000005</v>
      </c>
      <c r="F18" s="116">
        <v>4385.1000000000004</v>
      </c>
      <c r="G18" s="130">
        <v>23000</v>
      </c>
      <c r="H18" s="128">
        <v>3052.62</v>
      </c>
      <c r="I18" s="128">
        <v>3000</v>
      </c>
      <c r="J18" s="128">
        <v>3000</v>
      </c>
      <c r="K18" s="128">
        <v>3000</v>
      </c>
    </row>
    <row r="19" spans="1:11" ht="38.25" x14ac:dyDescent="0.25">
      <c r="A19" s="62"/>
      <c r="B19" s="63">
        <v>66</v>
      </c>
      <c r="C19" s="64"/>
      <c r="D19" s="69" t="s">
        <v>73</v>
      </c>
      <c r="E19" s="48">
        <f t="shared" si="1"/>
        <v>127599.99733500001</v>
      </c>
      <c r="F19" s="118">
        <v>16935.43</v>
      </c>
      <c r="G19" s="124">
        <v>15000</v>
      </c>
      <c r="H19" s="129">
        <v>1990.84</v>
      </c>
      <c r="I19" s="129">
        <v>20100</v>
      </c>
      <c r="J19" s="127">
        <v>10700</v>
      </c>
      <c r="K19" s="127">
        <v>10700</v>
      </c>
    </row>
    <row r="20" spans="1:11" x14ac:dyDescent="0.25">
      <c r="A20" s="10"/>
      <c r="B20" s="56"/>
      <c r="C20" s="57">
        <v>31</v>
      </c>
      <c r="D20" s="57" t="s">
        <v>36</v>
      </c>
      <c r="E20" s="115">
        <f t="shared" si="1"/>
        <v>0</v>
      </c>
      <c r="F20" s="116">
        <v>0</v>
      </c>
      <c r="G20" s="130">
        <f t="shared" si="2"/>
        <v>0</v>
      </c>
      <c r="H20" s="128">
        <v>0</v>
      </c>
      <c r="I20" s="128">
        <v>3400</v>
      </c>
      <c r="J20" s="128">
        <v>10000</v>
      </c>
      <c r="K20" s="128">
        <v>10000</v>
      </c>
    </row>
    <row r="21" spans="1:11" x14ac:dyDescent="0.25">
      <c r="A21" s="10"/>
      <c r="B21" s="56"/>
      <c r="C21" s="57">
        <v>61</v>
      </c>
      <c r="D21" s="57" t="s">
        <v>70</v>
      </c>
      <c r="E21" s="115">
        <f t="shared" si="1"/>
        <v>127599.99733500001</v>
      </c>
      <c r="F21" s="116">
        <v>16935.43</v>
      </c>
      <c r="G21" s="130">
        <v>15000</v>
      </c>
      <c r="H21" s="128">
        <v>1990.84</v>
      </c>
      <c r="I21" s="128">
        <v>16700</v>
      </c>
      <c r="J21" s="128">
        <v>700</v>
      </c>
      <c r="K21" s="128">
        <v>700</v>
      </c>
    </row>
    <row r="22" spans="1:11" ht="25.5" x14ac:dyDescent="0.25">
      <c r="A22" s="62"/>
      <c r="B22" s="63">
        <v>67</v>
      </c>
      <c r="C22" s="64"/>
      <c r="D22" s="65" t="s">
        <v>47</v>
      </c>
      <c r="E22" s="48">
        <f>SUM(E23:E24)</f>
        <v>489947.16</v>
      </c>
      <c r="F22" s="119">
        <f>SUM(F23:F24)</f>
        <v>65027.163049970128</v>
      </c>
      <c r="G22" s="124">
        <v>1743000</v>
      </c>
      <c r="H22" s="127">
        <f>SUM(H23:H24)</f>
        <v>231335.85506669318</v>
      </c>
      <c r="I22" s="127">
        <f>SUM(I23:I24)</f>
        <v>384520</v>
      </c>
      <c r="J22" s="127">
        <f>SUM(J23:J24)</f>
        <v>349690</v>
      </c>
      <c r="K22" s="127">
        <f>SUM(K23:K24)</f>
        <v>357380</v>
      </c>
    </row>
    <row r="23" spans="1:11" x14ac:dyDescent="0.25">
      <c r="A23" s="10"/>
      <c r="B23" s="56"/>
      <c r="C23" s="57">
        <v>11</v>
      </c>
      <c r="D23" s="57" t="s">
        <v>20</v>
      </c>
      <c r="E23" s="120">
        <v>155704.12</v>
      </c>
      <c r="F23" s="121">
        <f>E23/7.5345</f>
        <v>20665.488088127942</v>
      </c>
      <c r="G23" s="125">
        <v>653000</v>
      </c>
      <c r="H23" s="128">
        <f>G23/7.5345</f>
        <v>86667.993894750805</v>
      </c>
      <c r="I23" s="128">
        <v>309490</v>
      </c>
      <c r="J23" s="128">
        <v>274660</v>
      </c>
      <c r="K23" s="128">
        <v>282350</v>
      </c>
    </row>
    <row r="24" spans="1:11" ht="25.5" x14ac:dyDescent="0.25">
      <c r="A24" s="12"/>
      <c r="B24" s="42"/>
      <c r="C24" s="57">
        <v>12</v>
      </c>
      <c r="D24" s="58" t="s">
        <v>71</v>
      </c>
      <c r="E24" s="122">
        <v>334243.03999999998</v>
      </c>
      <c r="F24" s="121">
        <f>E24/7.5345</f>
        <v>44361.674961842189</v>
      </c>
      <c r="G24" s="125">
        <v>1090000</v>
      </c>
      <c r="H24" s="128">
        <f>G24/7.5345</f>
        <v>144667.86117194238</v>
      </c>
      <c r="I24" s="128">
        <v>75030</v>
      </c>
      <c r="J24" s="128">
        <v>75030</v>
      </c>
      <c r="K24" s="131">
        <v>75030</v>
      </c>
    </row>
    <row r="27" spans="1:11" ht="15.75" x14ac:dyDescent="0.25">
      <c r="A27" s="144" t="s">
        <v>21</v>
      </c>
      <c r="B27" s="165"/>
      <c r="C27" s="165"/>
      <c r="D27" s="165"/>
      <c r="E27" s="165"/>
      <c r="F27" s="165"/>
      <c r="G27" s="165"/>
      <c r="H27" s="165"/>
      <c r="I27" s="165"/>
      <c r="J27" s="165"/>
      <c r="K27" s="165"/>
    </row>
    <row r="28" spans="1:11" ht="18" x14ac:dyDescent="0.25">
      <c r="A28" s="5"/>
      <c r="B28" s="5"/>
      <c r="C28" s="5"/>
      <c r="D28" s="5"/>
      <c r="E28" s="21"/>
      <c r="F28" s="5"/>
      <c r="G28" s="21"/>
      <c r="H28" s="5"/>
      <c r="I28" s="5"/>
      <c r="J28" s="6"/>
      <c r="K28" s="6"/>
    </row>
    <row r="29" spans="1:11" x14ac:dyDescent="0.25">
      <c r="A29" s="17" t="s">
        <v>16</v>
      </c>
      <c r="B29" s="16" t="s">
        <v>17</v>
      </c>
      <c r="C29" s="16" t="s">
        <v>18</v>
      </c>
      <c r="D29" s="16" t="s">
        <v>22</v>
      </c>
      <c r="E29" s="16" t="s">
        <v>60</v>
      </c>
      <c r="F29" s="16" t="s">
        <v>61</v>
      </c>
      <c r="G29" s="16" t="s">
        <v>58</v>
      </c>
      <c r="H29" s="17" t="s">
        <v>59</v>
      </c>
      <c r="I29" s="17" t="s">
        <v>64</v>
      </c>
      <c r="J29" s="53" t="s">
        <v>65</v>
      </c>
      <c r="K29" s="53" t="s">
        <v>66</v>
      </c>
    </row>
    <row r="30" spans="1:11" ht="15.75" customHeight="1" x14ac:dyDescent="0.25">
      <c r="A30" s="60">
        <v>3</v>
      </c>
      <c r="B30" s="60"/>
      <c r="C30" s="60"/>
      <c r="D30" s="60" t="s">
        <v>23</v>
      </c>
      <c r="E30" s="113">
        <f>F30*7.5345</f>
        <v>7425787.4872650001</v>
      </c>
      <c r="F30" s="132">
        <v>985571.37</v>
      </c>
      <c r="G30" s="110">
        <v>8917000</v>
      </c>
      <c r="H30" s="135">
        <v>1183489.3</v>
      </c>
      <c r="I30" s="135">
        <f>I31+I37+I46+I49</f>
        <v>1215950</v>
      </c>
      <c r="J30" s="135">
        <f t="shared" ref="J30:K30" si="3">J31+J37+J46+J49</f>
        <v>1264020</v>
      </c>
      <c r="K30" s="135">
        <f t="shared" si="3"/>
        <v>1326860</v>
      </c>
    </row>
    <row r="31" spans="1:11" ht="15.75" customHeight="1" x14ac:dyDescent="0.25">
      <c r="A31" s="47"/>
      <c r="B31" s="61">
        <v>31</v>
      </c>
      <c r="C31" s="61"/>
      <c r="D31" s="61" t="s">
        <v>24</v>
      </c>
      <c r="E31" s="48">
        <f t="shared" ref="E31:E59" si="4">F31*7.5345</f>
        <v>6732911.6274300003</v>
      </c>
      <c r="F31" s="112">
        <v>893610.94</v>
      </c>
      <c r="G31" s="111">
        <v>8015500</v>
      </c>
      <c r="H31" s="136">
        <v>1063839.68</v>
      </c>
      <c r="I31" s="136">
        <v>1094970</v>
      </c>
      <c r="J31" s="136">
        <v>1162810</v>
      </c>
      <c r="K31" s="136">
        <v>1225090</v>
      </c>
    </row>
    <row r="32" spans="1:11" x14ac:dyDescent="0.25">
      <c r="A32" s="10"/>
      <c r="B32" s="10"/>
      <c r="C32" s="11">
        <v>11</v>
      </c>
      <c r="D32" s="11" t="s">
        <v>20</v>
      </c>
      <c r="E32" s="115">
        <f t="shared" si="4"/>
        <v>0</v>
      </c>
      <c r="F32" s="133">
        <v>0</v>
      </c>
      <c r="G32" s="140">
        <f t="shared" ref="G32:G58" si="5">H32*7.5345</f>
        <v>0</v>
      </c>
      <c r="H32" s="137">
        <v>0</v>
      </c>
      <c r="I32" s="137">
        <v>3170</v>
      </c>
      <c r="J32" s="137">
        <v>2810</v>
      </c>
      <c r="K32" s="137">
        <v>2890</v>
      </c>
    </row>
    <row r="33" spans="1:11" x14ac:dyDescent="0.25">
      <c r="A33" s="10"/>
      <c r="B33" s="10"/>
      <c r="C33" s="11">
        <v>31</v>
      </c>
      <c r="D33" s="57" t="s">
        <v>36</v>
      </c>
      <c r="E33" s="115">
        <f t="shared" si="4"/>
        <v>507.44857500000001</v>
      </c>
      <c r="F33" s="133">
        <v>67.349999999999994</v>
      </c>
      <c r="G33" s="140">
        <f t="shared" si="5"/>
        <v>0</v>
      </c>
      <c r="H33" s="137">
        <v>0</v>
      </c>
      <c r="I33" s="137">
        <v>400</v>
      </c>
      <c r="J33" s="137">
        <v>400</v>
      </c>
      <c r="K33" s="137">
        <v>400</v>
      </c>
    </row>
    <row r="34" spans="1:11" x14ac:dyDescent="0.25">
      <c r="A34" s="10"/>
      <c r="B34" s="10"/>
      <c r="C34" s="11">
        <v>43</v>
      </c>
      <c r="D34" s="58" t="s">
        <v>49</v>
      </c>
      <c r="E34" s="115">
        <f t="shared" si="4"/>
        <v>2350.01055</v>
      </c>
      <c r="F34" s="133">
        <v>311.89999999999998</v>
      </c>
      <c r="G34" s="140">
        <v>3000</v>
      </c>
      <c r="H34" s="137">
        <v>398.17</v>
      </c>
      <c r="I34" s="137">
        <v>400</v>
      </c>
      <c r="J34" s="137">
        <v>400</v>
      </c>
      <c r="K34" s="137">
        <v>400</v>
      </c>
    </row>
    <row r="35" spans="1:11" x14ac:dyDescent="0.25">
      <c r="A35" s="10"/>
      <c r="B35" s="10"/>
      <c r="C35" s="11">
        <v>52</v>
      </c>
      <c r="D35" s="11" t="s">
        <v>48</v>
      </c>
      <c r="E35" s="115">
        <f t="shared" si="4"/>
        <v>6730054.1683050003</v>
      </c>
      <c r="F35" s="133">
        <v>893231.69</v>
      </c>
      <c r="G35" s="140">
        <v>7758000</v>
      </c>
      <c r="H35" s="137">
        <v>1029663.55</v>
      </c>
      <c r="I35" s="137">
        <v>1060000</v>
      </c>
      <c r="J35" s="137">
        <v>1127000</v>
      </c>
      <c r="K35" s="137">
        <v>1188000</v>
      </c>
    </row>
    <row r="36" spans="1:11" x14ac:dyDescent="0.25">
      <c r="A36" s="10"/>
      <c r="B36" s="10"/>
      <c r="C36" s="11">
        <v>55</v>
      </c>
      <c r="D36" s="11" t="s">
        <v>67</v>
      </c>
      <c r="E36" s="115">
        <f t="shared" si="4"/>
        <v>0</v>
      </c>
      <c r="F36" s="133">
        <v>0</v>
      </c>
      <c r="G36" s="140">
        <v>254500</v>
      </c>
      <c r="H36" s="137">
        <v>33777.96</v>
      </c>
      <c r="I36" s="137">
        <v>31000</v>
      </c>
      <c r="J36" s="137">
        <v>32200</v>
      </c>
      <c r="K36" s="137">
        <v>33400</v>
      </c>
    </row>
    <row r="37" spans="1:11" x14ac:dyDescent="0.25">
      <c r="A37" s="62"/>
      <c r="B37" s="62">
        <v>32</v>
      </c>
      <c r="C37" s="66"/>
      <c r="D37" s="62" t="s">
        <v>35</v>
      </c>
      <c r="E37" s="48">
        <f t="shared" si="4"/>
        <v>674482.03567500005</v>
      </c>
      <c r="F37" s="112">
        <v>89519.15</v>
      </c>
      <c r="G37" s="111">
        <v>887500</v>
      </c>
      <c r="H37" s="136">
        <v>117791.5</v>
      </c>
      <c r="I37" s="136">
        <v>118530</v>
      </c>
      <c r="J37" s="136">
        <v>98960</v>
      </c>
      <c r="K37" s="136">
        <v>99480</v>
      </c>
    </row>
    <row r="38" spans="1:11" x14ac:dyDescent="0.25">
      <c r="A38" s="10"/>
      <c r="B38" s="10"/>
      <c r="C38" s="11">
        <v>11</v>
      </c>
      <c r="D38" s="11" t="s">
        <v>20</v>
      </c>
      <c r="E38" s="115">
        <f t="shared" si="4"/>
        <v>10096.079310000001</v>
      </c>
      <c r="F38" s="133">
        <v>1339.98</v>
      </c>
      <c r="G38" s="140">
        <v>109000</v>
      </c>
      <c r="H38" s="137">
        <v>14466.79</v>
      </c>
      <c r="I38" s="137">
        <v>16680</v>
      </c>
      <c r="J38" s="137">
        <v>14810</v>
      </c>
      <c r="K38" s="137">
        <v>15230</v>
      </c>
    </row>
    <row r="39" spans="1:11" ht="25.5" x14ac:dyDescent="0.25">
      <c r="A39" s="10"/>
      <c r="B39" s="10"/>
      <c r="C39" s="11">
        <v>12</v>
      </c>
      <c r="D39" s="58" t="s">
        <v>71</v>
      </c>
      <c r="E39" s="115">
        <f t="shared" si="4"/>
        <v>505176.39583499997</v>
      </c>
      <c r="F39" s="133">
        <v>67048.429999999993</v>
      </c>
      <c r="G39" s="140">
        <v>530000</v>
      </c>
      <c r="H39" s="137">
        <v>70343.08</v>
      </c>
      <c r="I39" s="137">
        <v>68750</v>
      </c>
      <c r="J39" s="137">
        <v>68750</v>
      </c>
      <c r="K39" s="137">
        <v>68750</v>
      </c>
    </row>
    <row r="40" spans="1:11" x14ac:dyDescent="0.25">
      <c r="A40" s="10"/>
      <c r="B40" s="10"/>
      <c r="C40" s="11">
        <v>31</v>
      </c>
      <c r="D40" s="57" t="s">
        <v>36</v>
      </c>
      <c r="E40" s="115">
        <f t="shared" si="4"/>
        <v>1270.01532</v>
      </c>
      <c r="F40" s="133">
        <v>168.56</v>
      </c>
      <c r="G40" s="140">
        <f t="shared" si="5"/>
        <v>0</v>
      </c>
      <c r="H40" s="137">
        <v>0</v>
      </c>
      <c r="I40" s="137">
        <v>1400</v>
      </c>
      <c r="J40" s="137">
        <v>4600</v>
      </c>
      <c r="K40" s="137">
        <v>4600</v>
      </c>
    </row>
    <row r="41" spans="1:11" x14ac:dyDescent="0.25">
      <c r="A41" s="10"/>
      <c r="B41" s="10"/>
      <c r="C41" s="11">
        <v>43</v>
      </c>
      <c r="D41" s="58" t="s">
        <v>49</v>
      </c>
      <c r="E41" s="115">
        <f t="shared" si="4"/>
        <v>18271.237845000003</v>
      </c>
      <c r="F41" s="133">
        <v>2425.0100000000002</v>
      </c>
      <c r="G41" s="140">
        <v>70000</v>
      </c>
      <c r="H41" s="137">
        <v>9290.6</v>
      </c>
      <c r="I41" s="137">
        <v>9200</v>
      </c>
      <c r="J41" s="137">
        <v>9200</v>
      </c>
      <c r="K41" s="137">
        <v>9200</v>
      </c>
    </row>
    <row r="42" spans="1:11" x14ac:dyDescent="0.25">
      <c r="A42" s="10"/>
      <c r="B42" s="10"/>
      <c r="C42" s="11">
        <v>52</v>
      </c>
      <c r="D42" s="11" t="s">
        <v>48</v>
      </c>
      <c r="E42" s="115">
        <f t="shared" si="4"/>
        <v>104114.58411</v>
      </c>
      <c r="F42" s="133">
        <v>13818.38</v>
      </c>
      <c r="G42" s="140">
        <v>165000</v>
      </c>
      <c r="H42" s="137">
        <v>21899.27</v>
      </c>
      <c r="I42" s="137">
        <v>20900</v>
      </c>
      <c r="J42" s="137">
        <v>1000</v>
      </c>
      <c r="K42" s="137">
        <v>1100</v>
      </c>
    </row>
    <row r="43" spans="1:11" x14ac:dyDescent="0.25">
      <c r="A43" s="10"/>
      <c r="B43" s="10"/>
      <c r="C43" s="11">
        <v>55</v>
      </c>
      <c r="D43" s="11" t="s">
        <v>67</v>
      </c>
      <c r="E43" s="115">
        <f t="shared" si="4"/>
        <v>0</v>
      </c>
      <c r="F43" s="133">
        <v>0</v>
      </c>
      <c r="G43" s="140">
        <v>3500</v>
      </c>
      <c r="H43" s="137">
        <v>464.53</v>
      </c>
      <c r="I43" s="137">
        <v>600</v>
      </c>
      <c r="J43" s="137">
        <v>600</v>
      </c>
      <c r="K43" s="137">
        <v>600</v>
      </c>
    </row>
    <row r="44" spans="1:11" x14ac:dyDescent="0.25">
      <c r="A44" s="10"/>
      <c r="B44" s="10"/>
      <c r="C44" s="11">
        <v>56</v>
      </c>
      <c r="D44" s="11" t="s">
        <v>68</v>
      </c>
      <c r="E44" s="115">
        <f t="shared" si="4"/>
        <v>0</v>
      </c>
      <c r="F44" s="133">
        <v>0</v>
      </c>
      <c r="G44" s="140">
        <f t="shared" si="5"/>
        <v>0</v>
      </c>
      <c r="H44" s="137">
        <v>0</v>
      </c>
      <c r="I44" s="137">
        <v>1000</v>
      </c>
      <c r="J44" s="137">
        <v>0</v>
      </c>
      <c r="K44" s="137">
        <v>0</v>
      </c>
    </row>
    <row r="45" spans="1:11" x14ac:dyDescent="0.25">
      <c r="A45" s="10"/>
      <c r="B45" s="10"/>
      <c r="C45" s="11">
        <v>61</v>
      </c>
      <c r="D45" s="11" t="s">
        <v>70</v>
      </c>
      <c r="E45" s="115">
        <f t="shared" si="4"/>
        <v>35553.723255000004</v>
      </c>
      <c r="F45" s="133">
        <v>4718.79</v>
      </c>
      <c r="G45" s="140">
        <v>10000</v>
      </c>
      <c r="H45" s="137">
        <v>1327.23</v>
      </c>
      <c r="I45" s="137">
        <v>0</v>
      </c>
      <c r="J45" s="137">
        <v>0</v>
      </c>
      <c r="K45" s="137">
        <v>0</v>
      </c>
    </row>
    <row r="46" spans="1:11" x14ac:dyDescent="0.25">
      <c r="A46" s="62"/>
      <c r="B46" s="63">
        <v>34</v>
      </c>
      <c r="C46" s="66"/>
      <c r="D46" s="63" t="s">
        <v>56</v>
      </c>
      <c r="E46" s="48">
        <f t="shared" si="4"/>
        <v>2393.8613400000004</v>
      </c>
      <c r="F46" s="112">
        <v>317.72000000000003</v>
      </c>
      <c r="G46" s="111">
        <v>5000</v>
      </c>
      <c r="H46" s="136">
        <v>663.61</v>
      </c>
      <c r="I46" s="136">
        <v>660</v>
      </c>
      <c r="J46" s="136">
        <v>660</v>
      </c>
      <c r="K46" s="136">
        <v>660</v>
      </c>
    </row>
    <row r="47" spans="1:11" ht="25.5" x14ac:dyDescent="0.25">
      <c r="A47" s="10"/>
      <c r="B47" s="56"/>
      <c r="C47" s="11">
        <v>12</v>
      </c>
      <c r="D47" s="58" t="s">
        <v>71</v>
      </c>
      <c r="E47" s="115">
        <f t="shared" si="4"/>
        <v>2386.3268400000002</v>
      </c>
      <c r="F47" s="133">
        <v>316.72000000000003</v>
      </c>
      <c r="G47" s="140">
        <v>5000</v>
      </c>
      <c r="H47" s="137">
        <v>663.61</v>
      </c>
      <c r="I47" s="137">
        <v>660</v>
      </c>
      <c r="J47" s="137">
        <v>660</v>
      </c>
      <c r="K47" s="137">
        <v>660</v>
      </c>
    </row>
    <row r="48" spans="1:11" x14ac:dyDescent="0.25">
      <c r="A48" s="10"/>
      <c r="B48" s="56"/>
      <c r="C48" s="11">
        <v>31</v>
      </c>
      <c r="D48" s="57" t="s">
        <v>36</v>
      </c>
      <c r="E48" s="115">
        <f t="shared" si="4"/>
        <v>7.5345000000000004</v>
      </c>
      <c r="F48" s="133">
        <v>1</v>
      </c>
      <c r="G48" s="140">
        <f t="shared" si="5"/>
        <v>0</v>
      </c>
      <c r="H48" s="137">
        <v>0</v>
      </c>
      <c r="I48" s="137">
        <v>0</v>
      </c>
      <c r="J48" s="137">
        <v>0</v>
      </c>
      <c r="K48" s="137">
        <v>0</v>
      </c>
    </row>
    <row r="49" spans="1:11" ht="25.5" x14ac:dyDescent="0.25">
      <c r="A49" s="62"/>
      <c r="B49" s="63">
        <v>37</v>
      </c>
      <c r="C49" s="66"/>
      <c r="D49" s="73" t="s">
        <v>57</v>
      </c>
      <c r="E49" s="48">
        <f t="shared" si="4"/>
        <v>15999.962820000001</v>
      </c>
      <c r="F49" s="112">
        <v>2123.56</v>
      </c>
      <c r="G49" s="111">
        <v>9000</v>
      </c>
      <c r="H49" s="136">
        <v>1194.51</v>
      </c>
      <c r="I49" s="136">
        <v>1790</v>
      </c>
      <c r="J49" s="136">
        <v>1590</v>
      </c>
      <c r="K49" s="136">
        <v>1630</v>
      </c>
    </row>
    <row r="50" spans="1:11" x14ac:dyDescent="0.25">
      <c r="A50" s="10"/>
      <c r="B50" s="22"/>
      <c r="C50" s="11">
        <v>11</v>
      </c>
      <c r="D50" s="11" t="s">
        <v>20</v>
      </c>
      <c r="E50" s="115">
        <f t="shared" si="4"/>
        <v>15999.962820000001</v>
      </c>
      <c r="F50" s="133">
        <v>2123.56</v>
      </c>
      <c r="G50" s="140">
        <v>9000</v>
      </c>
      <c r="H50" s="137">
        <v>1194.51</v>
      </c>
      <c r="I50" s="137">
        <v>1790</v>
      </c>
      <c r="J50" s="137">
        <v>1590</v>
      </c>
      <c r="K50" s="137">
        <v>1630</v>
      </c>
    </row>
    <row r="51" spans="1:11" ht="25.5" x14ac:dyDescent="0.25">
      <c r="A51" s="70">
        <v>4</v>
      </c>
      <c r="B51" s="71"/>
      <c r="C51" s="71"/>
      <c r="D51" s="72" t="s">
        <v>25</v>
      </c>
      <c r="E51" s="113">
        <f t="shared" si="4"/>
        <v>11341.155435000001</v>
      </c>
      <c r="F51" s="132">
        <v>1505.23</v>
      </c>
      <c r="G51" s="110">
        <v>1144000</v>
      </c>
      <c r="H51" s="135">
        <v>151834.88</v>
      </c>
      <c r="I51" s="135">
        <v>324270</v>
      </c>
      <c r="J51" s="135">
        <v>273270</v>
      </c>
      <c r="K51" s="135">
        <v>280420</v>
      </c>
    </row>
    <row r="52" spans="1:11" ht="26.25" x14ac:dyDescent="0.25">
      <c r="A52" s="74"/>
      <c r="B52" s="74">
        <v>42</v>
      </c>
      <c r="C52" s="74"/>
      <c r="D52" s="75" t="s">
        <v>50</v>
      </c>
      <c r="E52" s="48">
        <f t="shared" si="4"/>
        <v>11341.155435000001</v>
      </c>
      <c r="F52" s="134">
        <v>1505.23</v>
      </c>
      <c r="G52" s="111">
        <v>1144000</v>
      </c>
      <c r="H52" s="138">
        <v>151834.88</v>
      </c>
      <c r="I52" s="138">
        <v>324270</v>
      </c>
      <c r="J52" s="138">
        <v>273270</v>
      </c>
      <c r="K52" s="138">
        <v>280420</v>
      </c>
    </row>
    <row r="53" spans="1:11" x14ac:dyDescent="0.25">
      <c r="A53" s="43"/>
      <c r="B53" s="43"/>
      <c r="C53" s="43">
        <v>11</v>
      </c>
      <c r="D53" s="11" t="s">
        <v>20</v>
      </c>
      <c r="E53" s="115">
        <f t="shared" si="4"/>
        <v>0</v>
      </c>
      <c r="F53" s="41">
        <v>0</v>
      </c>
      <c r="G53" s="140">
        <v>4000</v>
      </c>
      <c r="H53" s="139">
        <v>530.89</v>
      </c>
      <c r="I53" s="139">
        <v>287850</v>
      </c>
      <c r="J53" s="139">
        <v>255450</v>
      </c>
      <c r="K53" s="139">
        <v>262600</v>
      </c>
    </row>
    <row r="54" spans="1:11" ht="25.5" x14ac:dyDescent="0.25">
      <c r="A54" s="43"/>
      <c r="B54" s="43"/>
      <c r="C54" s="43">
        <v>12</v>
      </c>
      <c r="D54" s="58" t="s">
        <v>71</v>
      </c>
      <c r="E54" s="115">
        <f t="shared" si="4"/>
        <v>0</v>
      </c>
      <c r="F54" s="41">
        <v>0</v>
      </c>
      <c r="G54" s="140">
        <v>1086000</v>
      </c>
      <c r="H54" s="139">
        <v>144136.97</v>
      </c>
      <c r="I54" s="139">
        <v>5620</v>
      </c>
      <c r="J54" s="139">
        <v>5620</v>
      </c>
      <c r="K54" s="139">
        <v>5620</v>
      </c>
    </row>
    <row r="55" spans="1:11" x14ac:dyDescent="0.25">
      <c r="A55" s="43"/>
      <c r="B55" s="43"/>
      <c r="C55" s="43">
        <v>31</v>
      </c>
      <c r="D55" s="57" t="s">
        <v>36</v>
      </c>
      <c r="E55" s="115">
        <f t="shared" si="4"/>
        <v>5081.8695600000001</v>
      </c>
      <c r="F55" s="41">
        <v>674.48</v>
      </c>
      <c r="G55" s="140">
        <f t="shared" si="5"/>
        <v>0</v>
      </c>
      <c r="H55" s="139">
        <v>0</v>
      </c>
      <c r="I55" s="139">
        <v>1600</v>
      </c>
      <c r="J55" s="139">
        <v>5000</v>
      </c>
      <c r="K55" s="139">
        <v>5000</v>
      </c>
    </row>
    <row r="56" spans="1:11" x14ac:dyDescent="0.25">
      <c r="A56" s="43"/>
      <c r="B56" s="43"/>
      <c r="C56" s="43">
        <v>43</v>
      </c>
      <c r="D56" s="58" t="s">
        <v>49</v>
      </c>
      <c r="E56" s="115">
        <f t="shared" si="4"/>
        <v>1738.5105300000002</v>
      </c>
      <c r="F56" s="41">
        <v>230.74</v>
      </c>
      <c r="G56" s="140">
        <f t="shared" si="5"/>
        <v>0</v>
      </c>
      <c r="H56" s="139">
        <v>0</v>
      </c>
      <c r="I56" s="139">
        <v>0</v>
      </c>
      <c r="J56" s="139">
        <v>0</v>
      </c>
      <c r="K56" s="139">
        <v>0</v>
      </c>
    </row>
    <row r="57" spans="1:11" x14ac:dyDescent="0.25">
      <c r="A57" s="43"/>
      <c r="B57" s="43"/>
      <c r="C57" s="43">
        <v>52</v>
      </c>
      <c r="D57" s="11" t="s">
        <v>48</v>
      </c>
      <c r="E57" s="115">
        <f t="shared" si="4"/>
        <v>4520.775345</v>
      </c>
      <c r="F57" s="41">
        <v>600.01</v>
      </c>
      <c r="G57" s="140">
        <v>49000</v>
      </c>
      <c r="H57" s="139">
        <v>6503.41</v>
      </c>
      <c r="I57" s="139">
        <v>6500</v>
      </c>
      <c r="J57" s="139">
        <v>6500</v>
      </c>
      <c r="K57" s="139">
        <v>6500</v>
      </c>
    </row>
    <row r="58" spans="1:11" x14ac:dyDescent="0.25">
      <c r="A58" s="43"/>
      <c r="B58" s="43"/>
      <c r="C58" s="43">
        <v>56</v>
      </c>
      <c r="D58" s="11" t="s">
        <v>68</v>
      </c>
      <c r="E58" s="115">
        <f t="shared" si="4"/>
        <v>0</v>
      </c>
      <c r="F58" s="41">
        <v>0</v>
      </c>
      <c r="G58" s="140">
        <f t="shared" si="5"/>
        <v>0</v>
      </c>
      <c r="H58" s="139">
        <v>0</v>
      </c>
      <c r="I58" s="139">
        <v>6000</v>
      </c>
      <c r="J58" s="139">
        <v>0</v>
      </c>
      <c r="K58" s="139">
        <v>0</v>
      </c>
    </row>
    <row r="59" spans="1:11" x14ac:dyDescent="0.25">
      <c r="A59" s="43"/>
      <c r="B59" s="43"/>
      <c r="C59" s="43">
        <v>61</v>
      </c>
      <c r="D59" s="11" t="s">
        <v>70</v>
      </c>
      <c r="E59" s="115">
        <f t="shared" si="4"/>
        <v>0</v>
      </c>
      <c r="F59" s="41">
        <v>0</v>
      </c>
      <c r="G59" s="140">
        <v>5000</v>
      </c>
      <c r="H59" s="139">
        <v>663.61</v>
      </c>
      <c r="I59" s="139">
        <v>16700</v>
      </c>
      <c r="J59" s="139">
        <v>700</v>
      </c>
      <c r="K59" s="139">
        <v>700</v>
      </c>
    </row>
    <row r="60" spans="1:11" x14ac:dyDescent="0.25">
      <c r="A60" s="68"/>
      <c r="B60" s="68"/>
      <c r="C60" s="68"/>
      <c r="D60" s="59"/>
      <c r="E60" s="68"/>
      <c r="F60" s="68"/>
      <c r="G60" s="68"/>
      <c r="H60" s="68"/>
      <c r="I60" s="68"/>
      <c r="J60" s="68"/>
      <c r="K60" s="68"/>
    </row>
    <row r="61" spans="1:11" x14ac:dyDescent="0.25">
      <c r="A61" s="68"/>
      <c r="B61" s="68"/>
      <c r="C61" s="68"/>
      <c r="D61" s="68"/>
      <c r="E61" s="68"/>
      <c r="F61" s="68"/>
      <c r="G61" s="68"/>
      <c r="H61" s="68"/>
      <c r="I61" s="68"/>
      <c r="J61" s="68"/>
      <c r="K61" s="68"/>
    </row>
    <row r="62" spans="1:11" x14ac:dyDescent="0.25">
      <c r="A62" s="68"/>
      <c r="B62" s="68"/>
      <c r="C62" s="68"/>
      <c r="D62" s="68"/>
      <c r="E62" s="68"/>
      <c r="F62" s="68"/>
      <c r="G62" s="68"/>
      <c r="H62" s="68"/>
      <c r="I62" s="68"/>
      <c r="J62" s="68"/>
      <c r="K62" s="68"/>
    </row>
    <row r="63" spans="1:11" x14ac:dyDescent="0.25">
      <c r="A63" s="67"/>
      <c r="B63" s="67"/>
      <c r="C63" s="67"/>
      <c r="D63" s="67"/>
      <c r="E63" s="67"/>
      <c r="F63" s="67"/>
      <c r="G63" s="67"/>
      <c r="H63" s="67"/>
      <c r="I63" s="67"/>
      <c r="J63" s="67"/>
      <c r="K63" s="67"/>
    </row>
    <row r="64" spans="1:11" x14ac:dyDescent="0.25">
      <c r="A64" s="67"/>
      <c r="B64" s="67"/>
      <c r="C64" s="67"/>
      <c r="D64" s="67"/>
      <c r="E64" s="67"/>
      <c r="F64" s="67"/>
      <c r="G64" s="67"/>
      <c r="H64" s="67"/>
      <c r="I64" s="67"/>
      <c r="J64" s="67"/>
      <c r="K64" s="67"/>
    </row>
    <row r="65" spans="1:11" x14ac:dyDescent="0.25">
      <c r="A65" s="67"/>
      <c r="B65" s="67"/>
      <c r="C65" s="67"/>
      <c r="D65" s="67"/>
      <c r="E65" s="67"/>
      <c r="F65" s="67"/>
      <c r="G65" s="67"/>
      <c r="H65" s="67"/>
      <c r="I65" s="67"/>
      <c r="J65" s="67"/>
      <c r="K65" s="67"/>
    </row>
    <row r="66" spans="1:11" x14ac:dyDescent="0.25">
      <c r="A66" s="67"/>
      <c r="B66" s="67"/>
      <c r="C66" s="67"/>
      <c r="D66" s="67"/>
      <c r="E66" s="67"/>
      <c r="F66" s="67"/>
      <c r="G66" s="67"/>
      <c r="H66" s="67"/>
      <c r="I66" s="67"/>
      <c r="J66" s="67"/>
      <c r="K66" s="67"/>
    </row>
    <row r="67" spans="1:11" x14ac:dyDescent="0.25">
      <c r="A67" s="67"/>
      <c r="B67" s="67"/>
      <c r="C67" s="67"/>
      <c r="D67" s="67"/>
      <c r="E67" s="67"/>
      <c r="F67" s="67"/>
      <c r="G67" s="67"/>
      <c r="H67" s="67"/>
      <c r="I67" s="67"/>
      <c r="J67" s="67"/>
      <c r="K67" s="67"/>
    </row>
    <row r="68" spans="1:11" x14ac:dyDescent="0.25">
      <c r="A68" s="67"/>
      <c r="B68" s="67"/>
      <c r="C68" s="67"/>
      <c r="D68" s="67"/>
      <c r="E68" s="67"/>
      <c r="F68" s="67"/>
      <c r="G68" s="67"/>
      <c r="H68" s="67"/>
      <c r="I68" s="67"/>
      <c r="J68" s="67"/>
      <c r="K68" s="67"/>
    </row>
    <row r="69" spans="1:11" x14ac:dyDescent="0.25">
      <c r="A69" s="67"/>
      <c r="B69" s="67"/>
      <c r="C69" s="67"/>
      <c r="D69" s="67"/>
      <c r="E69" s="67"/>
      <c r="F69" s="67"/>
      <c r="G69" s="67"/>
      <c r="H69" s="67"/>
      <c r="I69" s="67"/>
      <c r="J69" s="67"/>
      <c r="K69" s="67"/>
    </row>
    <row r="70" spans="1:11" x14ac:dyDescent="0.25">
      <c r="A70" s="67"/>
      <c r="B70" s="67"/>
      <c r="C70" s="67"/>
      <c r="D70" s="67"/>
      <c r="E70" s="67"/>
      <c r="F70" s="67"/>
      <c r="G70" s="67"/>
      <c r="H70" s="67"/>
      <c r="I70" s="67"/>
      <c r="J70" s="67"/>
      <c r="K70" s="67"/>
    </row>
    <row r="71" spans="1:11" x14ac:dyDescent="0.25">
      <c r="A71" s="67"/>
      <c r="B71" s="67"/>
      <c r="C71" s="67"/>
      <c r="D71" s="67"/>
      <c r="E71" s="67"/>
      <c r="F71" s="67"/>
      <c r="G71" s="67"/>
      <c r="H71" s="67"/>
      <c r="I71" s="67"/>
      <c r="J71" s="67"/>
      <c r="K71" s="67"/>
    </row>
    <row r="72" spans="1:11" x14ac:dyDescent="0.25">
      <c r="A72" s="67"/>
      <c r="B72" s="67"/>
      <c r="C72" s="67"/>
      <c r="D72" s="67"/>
      <c r="E72" s="67"/>
      <c r="F72" s="67"/>
      <c r="G72" s="67"/>
      <c r="H72" s="67"/>
      <c r="I72" s="67"/>
      <c r="J72" s="67"/>
      <c r="K72" s="67"/>
    </row>
    <row r="73" spans="1:11" x14ac:dyDescent="0.25">
      <c r="A73" s="67"/>
      <c r="B73" s="67"/>
      <c r="C73" s="67"/>
      <c r="D73" s="67"/>
      <c r="E73" s="67"/>
      <c r="F73" s="67"/>
      <c r="G73" s="67"/>
      <c r="H73" s="67"/>
      <c r="I73" s="67"/>
      <c r="J73" s="67"/>
      <c r="K73" s="67"/>
    </row>
    <row r="74" spans="1:11" x14ac:dyDescent="0.25">
      <c r="A74" s="67"/>
      <c r="B74" s="67"/>
      <c r="C74" s="67"/>
      <c r="D74" s="67"/>
      <c r="E74" s="67"/>
      <c r="F74" s="67"/>
      <c r="G74" s="67"/>
      <c r="H74" s="67"/>
      <c r="I74" s="67"/>
      <c r="J74" s="67"/>
      <c r="K74" s="67"/>
    </row>
    <row r="75" spans="1:11" x14ac:dyDescent="0.25">
      <c r="A75" s="67"/>
      <c r="B75" s="67"/>
      <c r="C75" s="67"/>
      <c r="D75" s="67"/>
      <c r="E75" s="67"/>
      <c r="F75" s="67"/>
      <c r="G75" s="67"/>
      <c r="H75" s="67"/>
      <c r="I75" s="67"/>
      <c r="J75" s="67"/>
      <c r="K75" s="67"/>
    </row>
    <row r="76" spans="1:11" x14ac:dyDescent="0.25">
      <c r="A76" s="67"/>
      <c r="B76" s="67"/>
      <c r="C76" s="67"/>
      <c r="D76" s="67"/>
      <c r="E76" s="67"/>
      <c r="F76" s="67"/>
      <c r="G76" s="67"/>
      <c r="H76" s="67"/>
      <c r="I76" s="67"/>
      <c r="J76" s="67"/>
      <c r="K76" s="67"/>
    </row>
    <row r="77" spans="1:11" x14ac:dyDescent="0.25">
      <c r="A77" s="67"/>
      <c r="B77" s="67"/>
      <c r="C77" s="67"/>
      <c r="D77" s="67"/>
      <c r="E77" s="67"/>
      <c r="F77" s="67"/>
      <c r="G77" s="67"/>
      <c r="H77" s="67"/>
      <c r="I77" s="67"/>
      <c r="J77" s="67"/>
      <c r="K77" s="67"/>
    </row>
    <row r="78" spans="1:11" x14ac:dyDescent="0.25">
      <c r="A78" s="67"/>
      <c r="B78" s="67"/>
      <c r="C78" s="67"/>
      <c r="D78" s="67"/>
      <c r="E78" s="67"/>
      <c r="F78" s="67"/>
      <c r="G78" s="67"/>
      <c r="H78" s="67"/>
      <c r="I78" s="67"/>
      <c r="J78" s="67"/>
      <c r="K78" s="67"/>
    </row>
    <row r="79" spans="1:11" x14ac:dyDescent="0.25">
      <c r="A79" s="67"/>
      <c r="B79" s="67"/>
      <c r="C79" s="67"/>
      <c r="D79" s="67"/>
      <c r="E79" s="67"/>
      <c r="F79" s="67"/>
      <c r="G79" s="67"/>
      <c r="H79" s="67"/>
      <c r="I79" s="67"/>
      <c r="J79" s="67"/>
      <c r="K79" s="67"/>
    </row>
    <row r="80" spans="1:11" x14ac:dyDescent="0.25">
      <c r="A80" s="67"/>
      <c r="B80" s="67"/>
      <c r="C80" s="67"/>
      <c r="D80" s="67"/>
      <c r="E80" s="67"/>
      <c r="F80" s="67"/>
      <c r="G80" s="67"/>
      <c r="H80" s="67"/>
      <c r="I80" s="67"/>
      <c r="J80" s="67"/>
      <c r="K80" s="67"/>
    </row>
    <row r="81" spans="1:11" x14ac:dyDescent="0.25">
      <c r="A81" s="67"/>
      <c r="B81" s="67"/>
      <c r="C81" s="67"/>
      <c r="D81" s="67"/>
      <c r="E81" s="67"/>
      <c r="F81" s="67"/>
      <c r="G81" s="67"/>
      <c r="H81" s="67"/>
      <c r="I81" s="67"/>
      <c r="J81" s="67"/>
      <c r="K81" s="67"/>
    </row>
    <row r="82" spans="1:11" x14ac:dyDescent="0.25">
      <c r="A82" s="67"/>
      <c r="B82" s="67"/>
      <c r="C82" s="67"/>
      <c r="D82" s="67"/>
      <c r="E82" s="67"/>
      <c r="F82" s="67"/>
      <c r="G82" s="67"/>
      <c r="H82" s="67"/>
      <c r="I82" s="67"/>
      <c r="J82" s="67"/>
      <c r="K82" s="67"/>
    </row>
    <row r="83" spans="1:11" x14ac:dyDescent="0.25">
      <c r="A83" s="67"/>
      <c r="B83" s="67"/>
      <c r="C83" s="67"/>
      <c r="D83" s="67"/>
      <c r="E83" s="67"/>
      <c r="F83" s="67"/>
      <c r="G83" s="67"/>
      <c r="H83" s="67"/>
      <c r="I83" s="67"/>
      <c r="J83" s="67"/>
      <c r="K83" s="67"/>
    </row>
    <row r="84" spans="1:11" x14ac:dyDescent="0.25">
      <c r="A84" s="67"/>
      <c r="B84" s="67"/>
      <c r="C84" s="67"/>
      <c r="D84" s="67"/>
      <c r="E84" s="67"/>
      <c r="F84" s="67"/>
      <c r="G84" s="67"/>
      <c r="H84" s="67"/>
      <c r="I84" s="67"/>
      <c r="J84" s="67"/>
      <c r="K84" s="67"/>
    </row>
    <row r="85" spans="1:11" x14ac:dyDescent="0.25">
      <c r="A85" s="67"/>
      <c r="B85" s="67"/>
      <c r="C85" s="67"/>
      <c r="D85" s="67"/>
      <c r="E85" s="67"/>
      <c r="F85" s="67"/>
      <c r="G85" s="67"/>
      <c r="H85" s="67"/>
      <c r="I85" s="67"/>
      <c r="J85" s="67"/>
      <c r="K85" s="67"/>
    </row>
    <row r="86" spans="1:11" x14ac:dyDescent="0.25">
      <c r="A86" s="67"/>
      <c r="B86" s="67"/>
      <c r="C86" s="67"/>
      <c r="D86" s="67"/>
      <c r="E86" s="67"/>
      <c r="F86" s="67"/>
      <c r="G86" s="67"/>
      <c r="H86" s="67"/>
      <c r="I86" s="67"/>
      <c r="J86" s="67"/>
      <c r="K86" s="67"/>
    </row>
    <row r="87" spans="1:11" x14ac:dyDescent="0.25">
      <c r="A87" s="67"/>
      <c r="B87" s="67"/>
      <c r="C87" s="67"/>
      <c r="D87" s="67"/>
      <c r="E87" s="67"/>
      <c r="F87" s="67"/>
      <c r="G87" s="67"/>
      <c r="H87" s="67"/>
      <c r="I87" s="67"/>
      <c r="J87" s="67"/>
      <c r="K87" s="67"/>
    </row>
    <row r="88" spans="1:11" x14ac:dyDescent="0.25">
      <c r="A88" s="67"/>
      <c r="B88" s="67"/>
      <c r="C88" s="67"/>
      <c r="D88" s="67"/>
      <c r="E88" s="67"/>
      <c r="F88" s="67"/>
      <c r="G88" s="67"/>
      <c r="H88" s="67"/>
      <c r="I88" s="67"/>
      <c r="J88" s="67"/>
      <c r="K88" s="67"/>
    </row>
    <row r="89" spans="1:11" x14ac:dyDescent="0.25">
      <c r="A89" s="67"/>
      <c r="B89" s="67"/>
      <c r="C89" s="67"/>
      <c r="D89" s="67"/>
      <c r="E89" s="67"/>
      <c r="F89" s="67"/>
      <c r="G89" s="67"/>
      <c r="H89" s="67"/>
      <c r="I89" s="67"/>
      <c r="J89" s="67"/>
      <c r="K89" s="67"/>
    </row>
    <row r="90" spans="1:11" x14ac:dyDescent="0.25">
      <c r="A90" s="67"/>
      <c r="B90" s="67"/>
      <c r="C90" s="67"/>
      <c r="D90" s="67"/>
      <c r="E90" s="67"/>
      <c r="F90" s="67"/>
      <c r="G90" s="67"/>
      <c r="H90" s="67"/>
      <c r="I90" s="67"/>
      <c r="J90" s="67"/>
      <c r="K90" s="67"/>
    </row>
    <row r="91" spans="1:11" x14ac:dyDescent="0.25">
      <c r="A91" s="67"/>
      <c r="B91" s="67"/>
      <c r="C91" s="67"/>
      <c r="D91" s="67"/>
      <c r="E91" s="67"/>
      <c r="F91" s="67"/>
      <c r="G91" s="67"/>
      <c r="H91" s="67"/>
      <c r="I91" s="67"/>
      <c r="J91" s="67"/>
      <c r="K91" s="67"/>
    </row>
    <row r="92" spans="1:11" x14ac:dyDescent="0.25">
      <c r="A92" s="67"/>
      <c r="B92" s="67"/>
      <c r="C92" s="67"/>
      <c r="D92" s="67"/>
      <c r="E92" s="67"/>
      <c r="F92" s="67"/>
      <c r="G92" s="67"/>
      <c r="H92" s="67"/>
      <c r="I92" s="67"/>
      <c r="J92" s="67"/>
      <c r="K92" s="67"/>
    </row>
    <row r="93" spans="1:11" x14ac:dyDescent="0.25">
      <c r="A93" s="67"/>
      <c r="B93" s="67"/>
      <c r="C93" s="67"/>
      <c r="D93" s="67"/>
      <c r="E93" s="67"/>
      <c r="F93" s="67"/>
      <c r="G93" s="67"/>
      <c r="H93" s="67"/>
      <c r="I93" s="67"/>
      <c r="J93" s="67"/>
      <c r="K93" s="67"/>
    </row>
    <row r="94" spans="1:11" x14ac:dyDescent="0.25">
      <c r="A94" s="67"/>
      <c r="B94" s="67"/>
      <c r="C94" s="67"/>
      <c r="D94" s="67"/>
      <c r="E94" s="67"/>
      <c r="F94" s="67"/>
      <c r="G94" s="67"/>
      <c r="H94" s="67"/>
      <c r="I94" s="67"/>
      <c r="J94" s="67"/>
      <c r="K94" s="67"/>
    </row>
    <row r="95" spans="1:11" x14ac:dyDescent="0.25">
      <c r="A95" s="67"/>
      <c r="B95" s="67"/>
      <c r="C95" s="67"/>
      <c r="D95" s="67"/>
      <c r="E95" s="67"/>
      <c r="F95" s="67"/>
      <c r="G95" s="67"/>
      <c r="H95" s="67"/>
      <c r="I95" s="67"/>
      <c r="J95" s="67"/>
      <c r="K95" s="67"/>
    </row>
    <row r="96" spans="1:11" x14ac:dyDescent="0.25">
      <c r="A96" s="67"/>
      <c r="B96" s="67"/>
      <c r="C96" s="67"/>
      <c r="D96" s="67"/>
      <c r="E96" s="67"/>
      <c r="F96" s="67"/>
      <c r="G96" s="67"/>
      <c r="H96" s="67"/>
      <c r="I96" s="67"/>
      <c r="J96" s="67"/>
      <c r="K96" s="67"/>
    </row>
    <row r="97" spans="1:11" x14ac:dyDescent="0.25">
      <c r="A97" s="67"/>
      <c r="B97" s="67"/>
      <c r="C97" s="67"/>
      <c r="D97" s="67"/>
      <c r="E97" s="67"/>
      <c r="F97" s="67"/>
      <c r="G97" s="67"/>
      <c r="H97" s="67"/>
      <c r="I97" s="67"/>
      <c r="J97" s="67"/>
      <c r="K97" s="67"/>
    </row>
    <row r="98" spans="1:11" x14ac:dyDescent="0.25">
      <c r="A98" s="67"/>
      <c r="B98" s="67"/>
      <c r="C98" s="67"/>
      <c r="D98" s="67"/>
      <c r="E98" s="67"/>
      <c r="F98" s="67"/>
      <c r="G98" s="67"/>
      <c r="H98" s="67"/>
      <c r="I98" s="67"/>
      <c r="J98" s="67"/>
      <c r="K98" s="67"/>
    </row>
    <row r="99" spans="1:11" x14ac:dyDescent="0.25">
      <c r="A99" s="67"/>
      <c r="B99" s="67"/>
      <c r="C99" s="67"/>
      <c r="D99" s="67"/>
      <c r="E99" s="67"/>
      <c r="F99" s="67"/>
      <c r="G99" s="67"/>
      <c r="H99" s="67"/>
      <c r="I99" s="67"/>
      <c r="J99" s="67"/>
      <c r="K99" s="67"/>
    </row>
    <row r="100" spans="1:11" x14ac:dyDescent="0.25">
      <c r="A100" s="67"/>
      <c r="B100" s="67"/>
      <c r="C100" s="67"/>
      <c r="D100" s="67"/>
      <c r="E100" s="67"/>
      <c r="F100" s="67"/>
      <c r="G100" s="67"/>
      <c r="H100" s="67"/>
      <c r="I100" s="67"/>
      <c r="J100" s="67"/>
      <c r="K100" s="67"/>
    </row>
  </sheetData>
  <mergeCells count="5">
    <mergeCell ref="A7:K7"/>
    <mergeCell ref="A27:K27"/>
    <mergeCell ref="A1:K1"/>
    <mergeCell ref="A3:K3"/>
    <mergeCell ref="A5:K5"/>
  </mergeCells>
  <pageMargins left="0.7" right="0.7" top="0.75" bottom="0.75" header="0.3" footer="0.3"/>
  <pageSetup paperSize="9" scale="7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12"/>
  <sheetViews>
    <sheetView workbookViewId="0">
      <selection activeCell="A3" sqref="A3:H3"/>
    </sheetView>
  </sheetViews>
  <sheetFormatPr defaultRowHeight="15" x14ac:dyDescent="0.25"/>
  <cols>
    <col min="1" max="1" width="32.140625" customWidth="1"/>
    <col min="2" max="2" width="17.85546875" bestFit="1" customWidth="1"/>
    <col min="3" max="3" width="16.140625" bestFit="1" customWidth="1"/>
    <col min="4" max="4" width="17" bestFit="1" customWidth="1"/>
    <col min="5" max="6" width="14.85546875" bestFit="1" customWidth="1"/>
    <col min="7" max="8" width="20" bestFit="1" customWidth="1"/>
  </cols>
  <sheetData>
    <row r="1" spans="1:8" ht="42" customHeight="1" x14ac:dyDescent="0.25">
      <c r="A1" s="144" t="s">
        <v>62</v>
      </c>
      <c r="B1" s="144"/>
      <c r="C1" s="144"/>
      <c r="D1" s="144"/>
      <c r="E1" s="144"/>
      <c r="F1" s="144"/>
      <c r="G1" s="144"/>
      <c r="H1" s="144"/>
    </row>
    <row r="2" spans="1:8" ht="18" customHeight="1" x14ac:dyDescent="0.25">
      <c r="A2" s="5"/>
      <c r="B2" s="21"/>
      <c r="C2" s="5"/>
      <c r="D2" s="21"/>
      <c r="E2" s="5"/>
      <c r="F2" s="5"/>
      <c r="G2" s="5"/>
      <c r="H2" s="5"/>
    </row>
    <row r="3" spans="1:8" ht="15.75" x14ac:dyDescent="0.25">
      <c r="A3" s="144" t="s">
        <v>32</v>
      </c>
      <c r="B3" s="144"/>
      <c r="C3" s="144"/>
      <c r="D3" s="144"/>
      <c r="E3" s="144"/>
      <c r="F3" s="144"/>
      <c r="G3" s="146"/>
      <c r="H3" s="146"/>
    </row>
    <row r="4" spans="1:8" ht="18" x14ac:dyDescent="0.25">
      <c r="A4" s="5"/>
      <c r="B4" s="21"/>
      <c r="C4" s="5"/>
      <c r="D4" s="21"/>
      <c r="E4" s="5"/>
      <c r="F4" s="5"/>
      <c r="G4" s="6"/>
      <c r="H4" s="6"/>
    </row>
    <row r="5" spans="1:8" ht="18" customHeight="1" x14ac:dyDescent="0.25">
      <c r="A5" s="144" t="s">
        <v>15</v>
      </c>
      <c r="B5" s="144"/>
      <c r="C5" s="145"/>
      <c r="D5" s="145"/>
      <c r="E5" s="145"/>
      <c r="F5" s="145"/>
      <c r="G5" s="145"/>
      <c r="H5" s="145"/>
    </row>
    <row r="6" spans="1:8" ht="18" x14ac:dyDescent="0.25">
      <c r="A6" s="5"/>
      <c r="B6" s="21"/>
      <c r="C6" s="5"/>
      <c r="D6" s="21"/>
      <c r="E6" s="5"/>
      <c r="F6" s="5"/>
      <c r="G6" s="6"/>
      <c r="H6" s="6"/>
    </row>
    <row r="7" spans="1:8" ht="15.75" x14ac:dyDescent="0.25">
      <c r="A7" s="144" t="s">
        <v>27</v>
      </c>
      <c r="B7" s="144"/>
      <c r="C7" s="165"/>
      <c r="D7" s="165"/>
      <c r="E7" s="165"/>
      <c r="F7" s="165"/>
      <c r="G7" s="165"/>
      <c r="H7" s="165"/>
    </row>
    <row r="8" spans="1:8" ht="18" x14ac:dyDescent="0.25">
      <c r="A8" s="5"/>
      <c r="B8" s="21"/>
      <c r="C8" s="5"/>
      <c r="D8" s="21"/>
      <c r="E8" s="5"/>
      <c r="F8" s="5"/>
      <c r="G8" s="6"/>
      <c r="H8" s="6"/>
    </row>
    <row r="9" spans="1:8" x14ac:dyDescent="0.25">
      <c r="A9" s="17" t="s">
        <v>28</v>
      </c>
      <c r="B9" s="54" t="s">
        <v>60</v>
      </c>
      <c r="C9" s="54" t="s">
        <v>61</v>
      </c>
      <c r="D9" s="54" t="s">
        <v>58</v>
      </c>
      <c r="E9" s="55" t="s">
        <v>59</v>
      </c>
      <c r="F9" s="55" t="s">
        <v>64</v>
      </c>
      <c r="G9" s="55" t="s">
        <v>65</v>
      </c>
      <c r="H9" s="55" t="s">
        <v>66</v>
      </c>
    </row>
    <row r="10" spans="1:8" ht="15.75" customHeight="1" x14ac:dyDescent="0.25">
      <c r="A10" s="44" t="s">
        <v>29</v>
      </c>
      <c r="B10" s="45">
        <f>C10*7.5345</f>
        <v>7437128.6427000007</v>
      </c>
      <c r="C10" s="76">
        <v>987076.6</v>
      </c>
      <c r="D10" s="77">
        <f>E10*7.5345</f>
        <v>10061000.03421</v>
      </c>
      <c r="E10" s="46">
        <v>1335324.18</v>
      </c>
      <c r="F10" s="46">
        <v>1540220</v>
      </c>
      <c r="G10" s="46">
        <v>1537290</v>
      </c>
      <c r="H10" s="46">
        <v>1607280</v>
      </c>
    </row>
    <row r="11" spans="1:8" ht="15.75" customHeight="1" x14ac:dyDescent="0.25">
      <c r="A11" s="47" t="s">
        <v>54</v>
      </c>
      <c r="B11" s="48">
        <f>C11*7.5345</f>
        <v>7437128.6427000007</v>
      </c>
      <c r="C11" s="78">
        <v>987076.6</v>
      </c>
      <c r="D11" s="79">
        <f t="shared" ref="D11:D12" si="0">E11*7.5345</f>
        <v>10061000.03421</v>
      </c>
      <c r="E11" s="49">
        <v>1335324.18</v>
      </c>
      <c r="F11" s="49">
        <v>1540220</v>
      </c>
      <c r="G11" s="49">
        <v>1537290</v>
      </c>
      <c r="H11" s="49">
        <v>1607280</v>
      </c>
    </row>
    <row r="12" spans="1:8" x14ac:dyDescent="0.25">
      <c r="A12" s="50" t="s">
        <v>55</v>
      </c>
      <c r="B12" s="51">
        <f t="shared" ref="B12" si="1">C12*7.5345</f>
        <v>7437128.6427000007</v>
      </c>
      <c r="C12" s="80">
        <v>987076.6</v>
      </c>
      <c r="D12" s="81">
        <f t="shared" si="0"/>
        <v>10061000.03421</v>
      </c>
      <c r="E12" s="52">
        <v>1335324.18</v>
      </c>
      <c r="F12" s="52">
        <v>1540220</v>
      </c>
      <c r="G12" s="52">
        <v>1537290</v>
      </c>
      <c r="H12" s="52">
        <v>1607280</v>
      </c>
    </row>
  </sheetData>
  <mergeCells count="4">
    <mergeCell ref="A1:H1"/>
    <mergeCell ref="A3:H3"/>
    <mergeCell ref="A5:H5"/>
    <mergeCell ref="A7:H7"/>
  </mergeCells>
  <pageMargins left="0.7" right="0.7" top="0.75" bottom="0.75" header="0.3" footer="0.3"/>
  <pageSetup paperSize="9" scale="7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I7"/>
  <sheetViews>
    <sheetView workbookViewId="0">
      <selection activeCell="A2" sqref="A2"/>
    </sheetView>
  </sheetViews>
  <sheetFormatPr defaultRowHeight="15" x14ac:dyDescent="0.25"/>
  <cols>
    <col min="1" max="1" width="7.42578125" bestFit="1" customWidth="1"/>
    <col min="2" max="2" width="8.42578125" bestFit="1" customWidth="1"/>
    <col min="3" max="3" width="5.42578125" bestFit="1" customWidth="1"/>
    <col min="4" max="9" width="25.28515625" customWidth="1"/>
  </cols>
  <sheetData>
    <row r="1" spans="1:9" ht="42" customHeight="1" x14ac:dyDescent="0.25">
      <c r="A1" s="144" t="s">
        <v>62</v>
      </c>
      <c r="B1" s="144"/>
      <c r="C1" s="144"/>
      <c r="D1" s="144"/>
      <c r="E1" s="144"/>
      <c r="F1" s="144"/>
      <c r="G1" s="144"/>
      <c r="H1" s="144"/>
      <c r="I1" s="144"/>
    </row>
    <row r="2" spans="1:9" ht="18" customHeight="1" x14ac:dyDescent="0.25">
      <c r="A2" s="5"/>
      <c r="B2" s="5"/>
      <c r="C2" s="5"/>
      <c r="D2" s="5"/>
      <c r="E2" s="5"/>
      <c r="F2" s="5"/>
      <c r="G2" s="5"/>
      <c r="H2" s="5"/>
      <c r="I2" s="5"/>
    </row>
    <row r="3" spans="1:9" ht="15.75" x14ac:dyDescent="0.25">
      <c r="A3" s="144" t="s">
        <v>32</v>
      </c>
      <c r="B3" s="144"/>
      <c r="C3" s="144"/>
      <c r="D3" s="144"/>
      <c r="E3" s="144"/>
      <c r="F3" s="144"/>
      <c r="G3" s="144"/>
      <c r="H3" s="146"/>
      <c r="I3" s="146"/>
    </row>
    <row r="4" spans="1:9" ht="18" x14ac:dyDescent="0.25">
      <c r="A4" s="5"/>
      <c r="B4" s="5"/>
      <c r="C4" s="5"/>
      <c r="D4" s="5"/>
      <c r="E4" s="5"/>
      <c r="F4" s="5"/>
      <c r="G4" s="5"/>
      <c r="H4" s="6"/>
      <c r="I4" s="6"/>
    </row>
    <row r="5" spans="1:9" ht="18" customHeight="1" x14ac:dyDescent="0.25">
      <c r="A5" s="144" t="s">
        <v>30</v>
      </c>
      <c r="B5" s="145"/>
      <c r="C5" s="145"/>
      <c r="D5" s="145"/>
      <c r="E5" s="145"/>
      <c r="F5" s="145"/>
      <c r="G5" s="145"/>
      <c r="H5" s="145"/>
      <c r="I5" s="145"/>
    </row>
    <row r="6" spans="1:9" ht="18" x14ac:dyDescent="0.25">
      <c r="A6" s="5"/>
      <c r="B6" s="5"/>
      <c r="C6" s="5"/>
      <c r="D6" s="5"/>
      <c r="E6" s="5"/>
      <c r="F6" s="5"/>
      <c r="G6" s="5"/>
      <c r="H6" s="6"/>
      <c r="I6" s="6"/>
    </row>
    <row r="7" spans="1:9" ht="25.5" x14ac:dyDescent="0.25">
      <c r="A7" s="17" t="s">
        <v>16</v>
      </c>
      <c r="B7" s="16" t="s">
        <v>17</v>
      </c>
      <c r="C7" s="16" t="s">
        <v>18</v>
      </c>
      <c r="D7" s="16" t="s">
        <v>53</v>
      </c>
      <c r="E7" s="16" t="s">
        <v>12</v>
      </c>
      <c r="F7" s="17" t="s">
        <v>13</v>
      </c>
      <c r="G7" s="17" t="s">
        <v>43</v>
      </c>
      <c r="H7" s="17" t="s">
        <v>44</v>
      </c>
      <c r="I7" s="17" t="s">
        <v>45</v>
      </c>
    </row>
  </sheetData>
  <mergeCells count="3">
    <mergeCell ref="A1:I1"/>
    <mergeCell ref="A3:I3"/>
    <mergeCell ref="A5:I5"/>
  </mergeCells>
  <pageMargins left="0.7" right="0.7" top="0.75" bottom="0.75" header="0.3" footer="0.3"/>
  <pageSetup paperSize="9" scale="7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G83"/>
  <sheetViews>
    <sheetView workbookViewId="0">
      <selection activeCell="B90" sqref="B90"/>
    </sheetView>
  </sheetViews>
  <sheetFormatPr defaultRowHeight="15" x14ac:dyDescent="0.25"/>
  <cols>
    <col min="1" max="1" width="24.7109375" style="38" bestFit="1" customWidth="1"/>
    <col min="2" max="2" width="33.42578125" customWidth="1"/>
    <col min="3" max="3" width="16.140625" bestFit="1" customWidth="1"/>
    <col min="4" max="4" width="16" bestFit="1" customWidth="1"/>
    <col min="5" max="5" width="14.85546875" bestFit="1" customWidth="1"/>
    <col min="6" max="6" width="20.42578125" customWidth="1"/>
    <col min="7" max="7" width="20.28515625" customWidth="1"/>
  </cols>
  <sheetData>
    <row r="1" spans="1:7" ht="15.75" x14ac:dyDescent="0.25">
      <c r="A1" s="144" t="s">
        <v>63</v>
      </c>
      <c r="B1" s="144"/>
      <c r="C1" s="144"/>
      <c r="D1" s="144"/>
      <c r="E1" s="144"/>
      <c r="F1" s="144"/>
      <c r="G1" s="144"/>
    </row>
    <row r="2" spans="1:7" ht="18" x14ac:dyDescent="0.25">
      <c r="A2" s="86"/>
      <c r="B2" s="5"/>
      <c r="C2" s="5"/>
      <c r="D2" s="5"/>
      <c r="E2" s="5"/>
      <c r="F2" s="6"/>
      <c r="G2" s="6"/>
    </row>
    <row r="3" spans="1:7" ht="15.75" x14ac:dyDescent="0.25">
      <c r="A3" s="144" t="s">
        <v>31</v>
      </c>
      <c r="B3" s="145"/>
      <c r="C3" s="145"/>
      <c r="D3" s="145"/>
      <c r="E3" s="145"/>
      <c r="F3" s="145"/>
      <c r="G3" s="145"/>
    </row>
    <row r="4" spans="1:7" ht="18" x14ac:dyDescent="0.25">
      <c r="A4" s="86"/>
      <c r="B4" s="5"/>
      <c r="C4" s="5"/>
      <c r="D4" s="5"/>
      <c r="E4" s="5"/>
      <c r="F4" s="6"/>
      <c r="G4" s="6"/>
    </row>
    <row r="5" spans="1:7" x14ac:dyDescent="0.25">
      <c r="A5" s="89" t="s">
        <v>33</v>
      </c>
      <c r="B5" s="17" t="s">
        <v>34</v>
      </c>
      <c r="C5" s="53" t="s">
        <v>61</v>
      </c>
      <c r="D5" s="53" t="s">
        <v>59</v>
      </c>
      <c r="E5" s="53" t="s">
        <v>64</v>
      </c>
      <c r="F5" s="53" t="s">
        <v>65</v>
      </c>
      <c r="G5" s="53" t="s">
        <v>66</v>
      </c>
    </row>
    <row r="6" spans="1:7" x14ac:dyDescent="0.25">
      <c r="A6" s="90"/>
      <c r="B6" s="91" t="s">
        <v>112</v>
      </c>
      <c r="C6" s="92">
        <v>987076.6</v>
      </c>
      <c r="D6" s="92">
        <v>1335324.18</v>
      </c>
      <c r="E6" s="92">
        <v>1540220</v>
      </c>
      <c r="F6" s="92">
        <v>1537290</v>
      </c>
      <c r="G6" s="92">
        <v>1607280</v>
      </c>
    </row>
    <row r="7" spans="1:7" ht="38.25" x14ac:dyDescent="0.25">
      <c r="A7" s="93" t="s">
        <v>79</v>
      </c>
      <c r="B7" s="94" t="s">
        <v>74</v>
      </c>
      <c r="C7" s="49">
        <v>987076.6</v>
      </c>
      <c r="D7" s="78">
        <v>1335324.18</v>
      </c>
      <c r="E7" s="49">
        <v>1540220</v>
      </c>
      <c r="F7" s="49">
        <v>1537290</v>
      </c>
      <c r="G7" s="49">
        <v>1607280</v>
      </c>
    </row>
    <row r="8" spans="1:7" ht="25.5" x14ac:dyDescent="0.25">
      <c r="A8" s="95" t="s">
        <v>75</v>
      </c>
      <c r="B8" s="96" t="s">
        <v>76</v>
      </c>
      <c r="C8" s="52">
        <v>982792.28</v>
      </c>
      <c r="D8" s="80">
        <v>1174729.5900000001</v>
      </c>
      <c r="E8" s="52">
        <v>1201090</v>
      </c>
      <c r="F8" s="52">
        <v>1250840</v>
      </c>
      <c r="G8" s="52">
        <v>1313310</v>
      </c>
    </row>
    <row r="9" spans="1:7" x14ac:dyDescent="0.25">
      <c r="A9" s="97" t="s">
        <v>77</v>
      </c>
      <c r="B9" s="98" t="s">
        <v>78</v>
      </c>
      <c r="C9" s="99">
        <v>684.45</v>
      </c>
      <c r="D9" s="100">
        <v>6901.59</v>
      </c>
      <c r="E9" s="99">
        <v>6780</v>
      </c>
      <c r="F9" s="99">
        <v>6030</v>
      </c>
      <c r="G9" s="101">
        <v>6200</v>
      </c>
    </row>
    <row r="10" spans="1:7" x14ac:dyDescent="0.25">
      <c r="A10" s="85" t="s">
        <v>80</v>
      </c>
      <c r="B10" s="83" t="s">
        <v>23</v>
      </c>
      <c r="C10" s="39">
        <v>684.45</v>
      </c>
      <c r="D10" s="84">
        <v>6901.59</v>
      </c>
      <c r="E10" s="39">
        <v>6780</v>
      </c>
      <c r="F10" s="39">
        <v>6030</v>
      </c>
      <c r="G10" s="82">
        <v>6200</v>
      </c>
    </row>
    <row r="11" spans="1:7" x14ac:dyDescent="0.25">
      <c r="A11" s="85" t="s">
        <v>81</v>
      </c>
      <c r="B11" s="83" t="s">
        <v>35</v>
      </c>
      <c r="C11" s="39">
        <v>684.45</v>
      </c>
      <c r="D11" s="84">
        <v>6901.59</v>
      </c>
      <c r="E11" s="39">
        <v>6780</v>
      </c>
      <c r="F11" s="39">
        <v>6030</v>
      </c>
      <c r="G11" s="82">
        <v>6200</v>
      </c>
    </row>
    <row r="12" spans="1:7" ht="25.5" x14ac:dyDescent="0.25">
      <c r="A12" s="102" t="s">
        <v>82</v>
      </c>
      <c r="B12" s="98" t="s">
        <v>83</v>
      </c>
      <c r="C12" s="99">
        <v>67365.149999999994</v>
      </c>
      <c r="D12" s="100">
        <v>71006.69</v>
      </c>
      <c r="E12" s="99">
        <v>69410</v>
      </c>
      <c r="F12" s="99">
        <v>69410</v>
      </c>
      <c r="G12" s="101">
        <v>69410</v>
      </c>
    </row>
    <row r="13" spans="1:7" x14ac:dyDescent="0.25">
      <c r="A13" s="85" t="s">
        <v>80</v>
      </c>
      <c r="B13" s="83" t="s">
        <v>23</v>
      </c>
      <c r="C13" s="39">
        <v>67365.149999999994</v>
      </c>
      <c r="D13" s="84">
        <v>71006.69</v>
      </c>
      <c r="E13" s="39">
        <v>69410</v>
      </c>
      <c r="F13" s="39">
        <v>69410</v>
      </c>
      <c r="G13" s="39">
        <v>69410</v>
      </c>
    </row>
    <row r="14" spans="1:7" x14ac:dyDescent="0.25">
      <c r="A14" s="85" t="s">
        <v>81</v>
      </c>
      <c r="B14" s="83" t="s">
        <v>35</v>
      </c>
      <c r="C14" s="39">
        <v>67048.429999999993</v>
      </c>
      <c r="D14" s="84">
        <v>70343.08</v>
      </c>
      <c r="E14" s="39">
        <v>68750</v>
      </c>
      <c r="F14" s="39">
        <v>68750</v>
      </c>
      <c r="G14" s="39">
        <v>68750</v>
      </c>
    </row>
    <row r="15" spans="1:7" x14ac:dyDescent="0.25">
      <c r="A15" s="85" t="s">
        <v>84</v>
      </c>
      <c r="B15" s="83" t="s">
        <v>56</v>
      </c>
      <c r="C15" s="39">
        <v>316.72000000000003</v>
      </c>
      <c r="D15" s="84">
        <v>663.61</v>
      </c>
      <c r="E15" s="39">
        <v>660</v>
      </c>
      <c r="F15" s="39">
        <v>660</v>
      </c>
      <c r="G15" s="82">
        <v>660</v>
      </c>
    </row>
    <row r="16" spans="1:7" x14ac:dyDescent="0.25">
      <c r="A16" s="97" t="s">
        <v>85</v>
      </c>
      <c r="B16" s="98" t="s">
        <v>86</v>
      </c>
      <c r="C16" s="99">
        <v>236.91</v>
      </c>
      <c r="D16" s="100">
        <v>0</v>
      </c>
      <c r="E16" s="99">
        <v>1800</v>
      </c>
      <c r="F16" s="99">
        <v>5000</v>
      </c>
      <c r="G16" s="101">
        <v>5000</v>
      </c>
    </row>
    <row r="17" spans="1:7" x14ac:dyDescent="0.25">
      <c r="A17" s="85" t="s">
        <v>80</v>
      </c>
      <c r="B17" s="83" t="s">
        <v>23</v>
      </c>
      <c r="C17" s="39">
        <v>236.91</v>
      </c>
      <c r="D17" s="84">
        <v>0</v>
      </c>
      <c r="E17" s="39">
        <v>1800</v>
      </c>
      <c r="F17" s="39">
        <v>5000</v>
      </c>
      <c r="G17" s="82">
        <v>5000</v>
      </c>
    </row>
    <row r="18" spans="1:7" x14ac:dyDescent="0.25">
      <c r="A18" s="85" t="s">
        <v>87</v>
      </c>
      <c r="B18" s="83" t="s">
        <v>24</v>
      </c>
      <c r="C18" s="39">
        <v>67.349999999999994</v>
      </c>
      <c r="D18" s="84">
        <v>0</v>
      </c>
      <c r="E18" s="39">
        <v>400</v>
      </c>
      <c r="F18" s="39">
        <v>400</v>
      </c>
      <c r="G18" s="82">
        <v>400</v>
      </c>
    </row>
    <row r="19" spans="1:7" x14ac:dyDescent="0.25">
      <c r="A19" s="85" t="s">
        <v>81</v>
      </c>
      <c r="B19" s="83" t="s">
        <v>35</v>
      </c>
      <c r="C19" s="39">
        <v>168.56</v>
      </c>
      <c r="D19" s="84">
        <v>0</v>
      </c>
      <c r="E19" s="39">
        <v>1400</v>
      </c>
      <c r="F19" s="39">
        <v>4600</v>
      </c>
      <c r="G19" s="82">
        <v>4600</v>
      </c>
    </row>
    <row r="20" spans="1:7" x14ac:dyDescent="0.25">
      <c r="A20" s="85" t="s">
        <v>84</v>
      </c>
      <c r="B20" s="83" t="s">
        <v>56</v>
      </c>
      <c r="C20" s="39">
        <v>1</v>
      </c>
      <c r="D20" s="84">
        <v>0</v>
      </c>
      <c r="E20" s="39">
        <v>0</v>
      </c>
      <c r="F20" s="39">
        <v>0</v>
      </c>
      <c r="G20" s="82">
        <v>0</v>
      </c>
    </row>
    <row r="21" spans="1:7" ht="25.5" x14ac:dyDescent="0.25">
      <c r="A21" s="103" t="s">
        <v>88</v>
      </c>
      <c r="B21" s="104" t="s">
        <v>89</v>
      </c>
      <c r="C21" s="105">
        <v>2736.91</v>
      </c>
      <c r="D21" s="105">
        <v>9688.77</v>
      </c>
      <c r="E21" s="105">
        <v>9600</v>
      </c>
      <c r="F21" s="105">
        <v>9600</v>
      </c>
      <c r="G21" s="105">
        <v>9600</v>
      </c>
    </row>
    <row r="22" spans="1:7" x14ac:dyDescent="0.25">
      <c r="A22" s="87" t="s">
        <v>80</v>
      </c>
      <c r="B22" s="88" t="s">
        <v>23</v>
      </c>
      <c r="C22" s="40">
        <v>2736.91</v>
      </c>
      <c r="D22" s="40">
        <v>9688.77</v>
      </c>
      <c r="E22" s="40">
        <v>9600</v>
      </c>
      <c r="F22" s="40">
        <v>9600</v>
      </c>
      <c r="G22" s="40">
        <v>9600</v>
      </c>
    </row>
    <row r="23" spans="1:7" x14ac:dyDescent="0.25">
      <c r="A23" s="87" t="s">
        <v>87</v>
      </c>
      <c r="B23" s="88" t="s">
        <v>24</v>
      </c>
      <c r="C23" s="40">
        <v>311.89999999999998</v>
      </c>
      <c r="D23" s="40">
        <v>398.17</v>
      </c>
      <c r="E23" s="40">
        <v>400</v>
      </c>
      <c r="F23" s="40">
        <v>400</v>
      </c>
      <c r="G23" s="40">
        <v>400</v>
      </c>
    </row>
    <row r="24" spans="1:7" x14ac:dyDescent="0.25">
      <c r="A24" s="87" t="s">
        <v>81</v>
      </c>
      <c r="B24" s="88" t="s">
        <v>35</v>
      </c>
      <c r="C24" s="40">
        <v>2425.0100000000002</v>
      </c>
      <c r="D24" s="40">
        <v>9290.6</v>
      </c>
      <c r="E24" s="40">
        <v>9200</v>
      </c>
      <c r="F24" s="40">
        <v>9200</v>
      </c>
      <c r="G24" s="40">
        <v>9200</v>
      </c>
    </row>
    <row r="25" spans="1:7" x14ac:dyDescent="0.25">
      <c r="A25" s="103" t="s">
        <v>90</v>
      </c>
      <c r="B25" s="104" t="s">
        <v>91</v>
      </c>
      <c r="C25" s="105">
        <v>907050.07</v>
      </c>
      <c r="D25" s="105">
        <v>1051562.82</v>
      </c>
      <c r="E25" s="105">
        <v>1080900</v>
      </c>
      <c r="F25" s="105">
        <v>1128000</v>
      </c>
      <c r="G25" s="105">
        <v>1189100</v>
      </c>
    </row>
    <row r="26" spans="1:7" x14ac:dyDescent="0.25">
      <c r="A26" s="87" t="s">
        <v>80</v>
      </c>
      <c r="B26" s="88" t="s">
        <v>23</v>
      </c>
      <c r="C26" s="40">
        <v>907050.07</v>
      </c>
      <c r="D26" s="40">
        <v>1051562.82</v>
      </c>
      <c r="E26" s="40">
        <v>1080900</v>
      </c>
      <c r="F26" s="40">
        <v>1128000</v>
      </c>
      <c r="G26" s="40">
        <v>1189100</v>
      </c>
    </row>
    <row r="27" spans="1:7" x14ac:dyDescent="0.25">
      <c r="A27" s="87" t="s">
        <v>87</v>
      </c>
      <c r="B27" s="88" t="s">
        <v>24</v>
      </c>
      <c r="C27" s="40">
        <v>893231.69</v>
      </c>
      <c r="D27" s="40">
        <v>1029663.55</v>
      </c>
      <c r="E27" s="40">
        <v>1060000</v>
      </c>
      <c r="F27" s="40">
        <v>1127000</v>
      </c>
      <c r="G27" s="40">
        <v>1188000</v>
      </c>
    </row>
    <row r="28" spans="1:7" x14ac:dyDescent="0.25">
      <c r="A28" s="87" t="s">
        <v>81</v>
      </c>
      <c r="B28" s="88" t="s">
        <v>35</v>
      </c>
      <c r="C28" s="40">
        <v>13818.38</v>
      </c>
      <c r="D28" s="40">
        <v>21899.27</v>
      </c>
      <c r="E28" s="40">
        <v>20900</v>
      </c>
      <c r="F28" s="40">
        <v>1000</v>
      </c>
      <c r="G28" s="40">
        <v>1100</v>
      </c>
    </row>
    <row r="29" spans="1:7" ht="25.5" x14ac:dyDescent="0.25">
      <c r="A29" s="103" t="s">
        <v>92</v>
      </c>
      <c r="B29" s="104" t="s">
        <v>93</v>
      </c>
      <c r="C29" s="105">
        <v>0</v>
      </c>
      <c r="D29" s="105">
        <v>34242.49</v>
      </c>
      <c r="E29" s="105">
        <v>31600</v>
      </c>
      <c r="F29" s="105">
        <v>32800</v>
      </c>
      <c r="G29" s="105">
        <v>34000</v>
      </c>
    </row>
    <row r="30" spans="1:7" x14ac:dyDescent="0.25">
      <c r="A30" s="87" t="s">
        <v>80</v>
      </c>
      <c r="B30" s="88" t="s">
        <v>23</v>
      </c>
      <c r="C30" s="40">
        <v>0</v>
      </c>
      <c r="D30" s="40">
        <v>34242.49</v>
      </c>
      <c r="E30" s="40">
        <v>31600</v>
      </c>
      <c r="F30" s="40">
        <v>32800</v>
      </c>
      <c r="G30" s="40">
        <v>34000</v>
      </c>
    </row>
    <row r="31" spans="1:7" x14ac:dyDescent="0.25">
      <c r="A31" s="87" t="s">
        <v>87</v>
      </c>
      <c r="B31" s="88" t="s">
        <v>24</v>
      </c>
      <c r="C31" s="40">
        <v>0</v>
      </c>
      <c r="D31" s="40">
        <v>33777.96</v>
      </c>
      <c r="E31" s="40">
        <v>31000</v>
      </c>
      <c r="F31" s="40">
        <v>32200</v>
      </c>
      <c r="G31" s="40">
        <v>33400</v>
      </c>
    </row>
    <row r="32" spans="1:7" x14ac:dyDescent="0.25">
      <c r="A32" s="87" t="s">
        <v>81</v>
      </c>
      <c r="B32" s="88" t="s">
        <v>35</v>
      </c>
      <c r="C32" s="40">
        <v>0</v>
      </c>
      <c r="D32" s="40">
        <v>464.53</v>
      </c>
      <c r="E32" s="40">
        <v>600</v>
      </c>
      <c r="F32" s="40">
        <v>600</v>
      </c>
      <c r="G32" s="40">
        <v>600</v>
      </c>
    </row>
    <row r="33" spans="1:7" ht="25.5" x14ac:dyDescent="0.25">
      <c r="A33" s="103" t="s">
        <v>94</v>
      </c>
      <c r="B33" s="104" t="s">
        <v>95</v>
      </c>
      <c r="C33" s="105">
        <v>0</v>
      </c>
      <c r="D33" s="105">
        <v>0</v>
      </c>
      <c r="E33" s="105">
        <v>1000</v>
      </c>
      <c r="F33" s="105">
        <v>0</v>
      </c>
      <c r="G33" s="105">
        <v>0</v>
      </c>
    </row>
    <row r="34" spans="1:7" x14ac:dyDescent="0.25">
      <c r="A34" s="87" t="s">
        <v>80</v>
      </c>
      <c r="B34" s="88" t="s">
        <v>23</v>
      </c>
      <c r="C34" s="40">
        <v>0</v>
      </c>
      <c r="D34" s="40">
        <v>0</v>
      </c>
      <c r="E34" s="40">
        <v>1000</v>
      </c>
      <c r="F34" s="40">
        <v>0</v>
      </c>
      <c r="G34" s="40">
        <v>0</v>
      </c>
    </row>
    <row r="35" spans="1:7" x14ac:dyDescent="0.25">
      <c r="A35" s="87" t="s">
        <v>81</v>
      </c>
      <c r="B35" s="88" t="s">
        <v>35</v>
      </c>
      <c r="C35" s="40">
        <v>0</v>
      </c>
      <c r="D35" s="40">
        <v>0</v>
      </c>
      <c r="E35" s="40">
        <v>1000</v>
      </c>
      <c r="F35" s="40">
        <v>0</v>
      </c>
      <c r="G35" s="40">
        <v>0</v>
      </c>
    </row>
    <row r="36" spans="1:7" x14ac:dyDescent="0.25">
      <c r="A36" s="103" t="s">
        <v>96</v>
      </c>
      <c r="B36" s="104" t="s">
        <v>97</v>
      </c>
      <c r="C36" s="105">
        <v>4718.79</v>
      </c>
      <c r="D36" s="105">
        <v>1327.23</v>
      </c>
      <c r="E36" s="105">
        <v>0</v>
      </c>
      <c r="F36" s="105">
        <v>0</v>
      </c>
      <c r="G36" s="105">
        <v>0</v>
      </c>
    </row>
    <row r="37" spans="1:7" x14ac:dyDescent="0.25">
      <c r="A37" s="87" t="s">
        <v>80</v>
      </c>
      <c r="B37" s="88" t="s">
        <v>23</v>
      </c>
      <c r="C37" s="40">
        <v>4718.79</v>
      </c>
      <c r="D37" s="40">
        <v>1327.23</v>
      </c>
      <c r="E37" s="40">
        <v>0</v>
      </c>
      <c r="F37" s="40">
        <v>0</v>
      </c>
      <c r="G37" s="40">
        <v>0</v>
      </c>
    </row>
    <row r="38" spans="1:7" x14ac:dyDescent="0.25">
      <c r="A38" s="87" t="s">
        <v>81</v>
      </c>
      <c r="B38" s="88" t="s">
        <v>35</v>
      </c>
      <c r="C38" s="40">
        <v>4718.79</v>
      </c>
      <c r="D38" s="40">
        <v>1327.23</v>
      </c>
      <c r="E38" s="40">
        <v>0</v>
      </c>
      <c r="F38" s="40">
        <v>0</v>
      </c>
      <c r="G38" s="40">
        <v>0</v>
      </c>
    </row>
    <row r="39" spans="1:7" ht="25.5" x14ac:dyDescent="0.25">
      <c r="A39" s="106" t="s">
        <v>98</v>
      </c>
      <c r="B39" s="107" t="s">
        <v>99</v>
      </c>
      <c r="C39" s="108">
        <v>2123.56</v>
      </c>
      <c r="D39" s="108">
        <v>5441.64</v>
      </c>
      <c r="E39" s="108">
        <v>6900</v>
      </c>
      <c r="F39" s="108">
        <v>6120</v>
      </c>
      <c r="G39" s="108">
        <v>6290</v>
      </c>
    </row>
    <row r="40" spans="1:7" x14ac:dyDescent="0.25">
      <c r="A40" s="103" t="s">
        <v>77</v>
      </c>
      <c r="B40" s="104" t="s">
        <v>78</v>
      </c>
      <c r="C40" s="105">
        <v>2123.56</v>
      </c>
      <c r="D40" s="105">
        <v>5441.64</v>
      </c>
      <c r="E40" s="105">
        <v>6900</v>
      </c>
      <c r="F40" s="105">
        <v>6120</v>
      </c>
      <c r="G40" s="105">
        <v>6290</v>
      </c>
    </row>
    <row r="41" spans="1:7" x14ac:dyDescent="0.25">
      <c r="A41" s="87" t="s">
        <v>80</v>
      </c>
      <c r="B41" s="88" t="s">
        <v>23</v>
      </c>
      <c r="C41" s="40">
        <v>2123.56</v>
      </c>
      <c r="D41" s="40">
        <v>5441.64</v>
      </c>
      <c r="E41" s="40">
        <v>6900</v>
      </c>
      <c r="F41" s="40">
        <v>6120</v>
      </c>
      <c r="G41" s="40">
        <v>6290</v>
      </c>
    </row>
    <row r="42" spans="1:7" x14ac:dyDescent="0.25">
      <c r="A42" s="87" t="s">
        <v>81</v>
      </c>
      <c r="B42" s="88" t="s">
        <v>35</v>
      </c>
      <c r="C42" s="40">
        <v>0</v>
      </c>
      <c r="D42" s="40">
        <v>4247.13</v>
      </c>
      <c r="E42" s="40">
        <v>5110</v>
      </c>
      <c r="F42" s="40">
        <v>4530</v>
      </c>
      <c r="G42" s="40">
        <v>4660</v>
      </c>
    </row>
    <row r="43" spans="1:7" ht="25.5" x14ac:dyDescent="0.25">
      <c r="A43" s="87" t="s">
        <v>100</v>
      </c>
      <c r="B43" s="88" t="s">
        <v>57</v>
      </c>
      <c r="C43" s="40">
        <v>2123.56</v>
      </c>
      <c r="D43" s="40">
        <v>1194.51</v>
      </c>
      <c r="E43" s="40">
        <v>1790</v>
      </c>
      <c r="F43" s="40">
        <v>1590</v>
      </c>
      <c r="G43" s="40">
        <v>1630</v>
      </c>
    </row>
    <row r="44" spans="1:7" x14ac:dyDescent="0.25">
      <c r="A44" s="106" t="s">
        <v>101</v>
      </c>
      <c r="B44" s="107" t="s">
        <v>102</v>
      </c>
      <c r="C44" s="108">
        <v>0</v>
      </c>
      <c r="D44" s="108">
        <v>0</v>
      </c>
      <c r="E44" s="108">
        <v>47450</v>
      </c>
      <c r="F44" s="108">
        <v>42110</v>
      </c>
      <c r="G44" s="108">
        <v>43290</v>
      </c>
    </row>
    <row r="45" spans="1:7" x14ac:dyDescent="0.25">
      <c r="A45" s="103" t="s">
        <v>77</v>
      </c>
      <c r="B45" s="104" t="s">
        <v>78</v>
      </c>
      <c r="C45" s="105">
        <v>0</v>
      </c>
      <c r="D45" s="105">
        <v>0</v>
      </c>
      <c r="E45" s="105">
        <v>47450</v>
      </c>
      <c r="F45" s="105">
        <v>42110</v>
      </c>
      <c r="G45" s="105">
        <v>43290</v>
      </c>
    </row>
    <row r="46" spans="1:7" x14ac:dyDescent="0.25">
      <c r="A46" s="87" t="s">
        <v>80</v>
      </c>
      <c r="B46" s="88" t="s">
        <v>23</v>
      </c>
      <c r="C46" s="40">
        <v>0</v>
      </c>
      <c r="D46" s="40">
        <v>0</v>
      </c>
      <c r="E46" s="40">
        <v>0</v>
      </c>
      <c r="F46" s="40">
        <v>0</v>
      </c>
      <c r="G46" s="40">
        <v>0</v>
      </c>
    </row>
    <row r="47" spans="1:7" ht="25.5" x14ac:dyDescent="0.25">
      <c r="A47" s="87" t="s">
        <v>100</v>
      </c>
      <c r="B47" s="88" t="s">
        <v>57</v>
      </c>
      <c r="C47" s="40">
        <v>0</v>
      </c>
      <c r="D47" s="40">
        <v>0</v>
      </c>
      <c r="E47" s="40">
        <v>0</v>
      </c>
      <c r="F47" s="40">
        <v>0</v>
      </c>
      <c r="G47" s="40">
        <v>0</v>
      </c>
    </row>
    <row r="48" spans="1:7" ht="25.5" x14ac:dyDescent="0.25">
      <c r="A48" s="87" t="s">
        <v>103</v>
      </c>
      <c r="B48" s="88" t="s">
        <v>25</v>
      </c>
      <c r="C48" s="40">
        <v>0</v>
      </c>
      <c r="D48" s="40">
        <v>0</v>
      </c>
      <c r="E48" s="40">
        <v>47450</v>
      </c>
      <c r="F48" s="40">
        <v>42110</v>
      </c>
      <c r="G48" s="40">
        <v>43290</v>
      </c>
    </row>
    <row r="49" spans="1:7" ht="25.5" x14ac:dyDescent="0.25">
      <c r="A49" s="87" t="s">
        <v>104</v>
      </c>
      <c r="B49" s="88" t="s">
        <v>50</v>
      </c>
      <c r="C49" s="40">
        <v>0</v>
      </c>
      <c r="D49" s="40">
        <v>0</v>
      </c>
      <c r="E49" s="40">
        <v>47450</v>
      </c>
      <c r="F49" s="40">
        <v>42110</v>
      </c>
      <c r="G49" s="40">
        <v>43290</v>
      </c>
    </row>
    <row r="50" spans="1:7" ht="25.5" x14ac:dyDescent="0.25">
      <c r="A50" s="106" t="s">
        <v>105</v>
      </c>
      <c r="B50" s="107" t="s">
        <v>106</v>
      </c>
      <c r="C50" s="108">
        <v>0</v>
      </c>
      <c r="D50" s="108">
        <v>0</v>
      </c>
      <c r="E50" s="108">
        <v>4640</v>
      </c>
      <c r="F50" s="108">
        <v>4110</v>
      </c>
      <c r="G50" s="108">
        <v>4230</v>
      </c>
    </row>
    <row r="51" spans="1:7" x14ac:dyDescent="0.25">
      <c r="A51" s="103" t="s">
        <v>77</v>
      </c>
      <c r="B51" s="104" t="s">
        <v>78</v>
      </c>
      <c r="C51" s="105">
        <v>0</v>
      </c>
      <c r="D51" s="105">
        <v>0</v>
      </c>
      <c r="E51" s="105">
        <v>4640</v>
      </c>
      <c r="F51" s="105">
        <v>4110</v>
      </c>
      <c r="G51" s="105">
        <v>4230</v>
      </c>
    </row>
    <row r="52" spans="1:7" x14ac:dyDescent="0.25">
      <c r="A52" s="87" t="s">
        <v>80</v>
      </c>
      <c r="B52" s="88" t="s">
        <v>23</v>
      </c>
      <c r="C52" s="40">
        <v>0</v>
      </c>
      <c r="D52" s="40">
        <v>0</v>
      </c>
      <c r="E52" s="40">
        <v>4640</v>
      </c>
      <c r="F52" s="40">
        <v>4110</v>
      </c>
      <c r="G52" s="40">
        <v>4230</v>
      </c>
    </row>
    <row r="53" spans="1:7" x14ac:dyDescent="0.25">
      <c r="A53" s="87" t="s">
        <v>87</v>
      </c>
      <c r="B53" s="88" t="s">
        <v>24</v>
      </c>
      <c r="C53" s="40">
        <v>0</v>
      </c>
      <c r="D53" s="40">
        <v>0</v>
      </c>
      <c r="E53" s="40">
        <v>3170</v>
      </c>
      <c r="F53" s="40">
        <v>2810</v>
      </c>
      <c r="G53" s="40">
        <v>2890</v>
      </c>
    </row>
    <row r="54" spans="1:7" x14ac:dyDescent="0.25">
      <c r="A54" s="87" t="s">
        <v>81</v>
      </c>
      <c r="B54" s="88" t="s">
        <v>35</v>
      </c>
      <c r="C54" s="40">
        <v>0</v>
      </c>
      <c r="D54" s="40">
        <v>0</v>
      </c>
      <c r="E54" s="40">
        <v>1470</v>
      </c>
      <c r="F54" s="40">
        <v>1300</v>
      </c>
      <c r="G54" s="40">
        <v>1340</v>
      </c>
    </row>
    <row r="55" spans="1:7" ht="38.25" x14ac:dyDescent="0.25">
      <c r="A55" s="106" t="s">
        <v>107</v>
      </c>
      <c r="B55" s="107" t="s">
        <v>108</v>
      </c>
      <c r="C55" s="108">
        <v>1505.23</v>
      </c>
      <c r="D55" s="108">
        <v>154223.89000000001</v>
      </c>
      <c r="E55" s="108">
        <v>279210</v>
      </c>
      <c r="F55" s="108">
        <v>233280</v>
      </c>
      <c r="G55" s="108">
        <v>239310</v>
      </c>
    </row>
    <row r="56" spans="1:7" x14ac:dyDescent="0.25">
      <c r="A56" s="103" t="s">
        <v>77</v>
      </c>
      <c r="B56" s="104" t="s">
        <v>78</v>
      </c>
      <c r="C56" s="105">
        <v>0</v>
      </c>
      <c r="D56" s="105">
        <v>2919.9</v>
      </c>
      <c r="E56" s="105">
        <v>242790</v>
      </c>
      <c r="F56" s="105">
        <v>215460</v>
      </c>
      <c r="G56" s="105">
        <v>221490</v>
      </c>
    </row>
    <row r="57" spans="1:7" x14ac:dyDescent="0.25">
      <c r="A57" s="87" t="s">
        <v>80</v>
      </c>
      <c r="B57" s="88" t="s">
        <v>23</v>
      </c>
      <c r="C57" s="40">
        <v>0</v>
      </c>
      <c r="D57" s="40">
        <v>2389.0100000000002</v>
      </c>
      <c r="E57" s="40">
        <v>2390</v>
      </c>
      <c r="F57" s="40">
        <v>2120</v>
      </c>
      <c r="G57" s="40">
        <v>2180</v>
      </c>
    </row>
    <row r="58" spans="1:7" x14ac:dyDescent="0.25">
      <c r="A58" s="87" t="s">
        <v>81</v>
      </c>
      <c r="B58" s="88" t="s">
        <v>35</v>
      </c>
      <c r="C58" s="40">
        <v>0</v>
      </c>
      <c r="D58" s="40">
        <v>2389.0100000000002</v>
      </c>
      <c r="E58" s="40">
        <v>2390</v>
      </c>
      <c r="F58" s="40">
        <v>2120</v>
      </c>
      <c r="G58" s="40">
        <v>2180</v>
      </c>
    </row>
    <row r="59" spans="1:7" ht="25.5" x14ac:dyDescent="0.25">
      <c r="A59" s="87" t="s">
        <v>103</v>
      </c>
      <c r="B59" s="88" t="s">
        <v>25</v>
      </c>
      <c r="C59" s="40">
        <v>0</v>
      </c>
      <c r="D59" s="40">
        <v>530.89</v>
      </c>
      <c r="E59" s="40">
        <v>240400</v>
      </c>
      <c r="F59" s="40">
        <v>213340</v>
      </c>
      <c r="G59" s="40">
        <v>219310</v>
      </c>
    </row>
    <row r="60" spans="1:7" ht="25.5" x14ac:dyDescent="0.25">
      <c r="A60" s="87" t="s">
        <v>109</v>
      </c>
      <c r="B60" s="88" t="s">
        <v>26</v>
      </c>
      <c r="C60" s="40">
        <v>0</v>
      </c>
      <c r="D60" s="40">
        <v>0</v>
      </c>
      <c r="E60" s="40">
        <v>0</v>
      </c>
      <c r="F60" s="40">
        <v>0</v>
      </c>
      <c r="G60" s="40">
        <v>0</v>
      </c>
    </row>
    <row r="61" spans="1:7" ht="25.5" x14ac:dyDescent="0.25">
      <c r="A61" s="87" t="s">
        <v>104</v>
      </c>
      <c r="B61" s="88" t="s">
        <v>50</v>
      </c>
      <c r="C61" s="40">
        <v>0</v>
      </c>
      <c r="D61" s="40">
        <v>530.89</v>
      </c>
      <c r="E61" s="40">
        <v>240400</v>
      </c>
      <c r="F61" s="40">
        <v>213340</v>
      </c>
      <c r="G61" s="40">
        <v>219310</v>
      </c>
    </row>
    <row r="62" spans="1:7" ht="25.5" x14ac:dyDescent="0.25">
      <c r="A62" s="103" t="s">
        <v>82</v>
      </c>
      <c r="B62" s="104" t="s">
        <v>83</v>
      </c>
      <c r="C62" s="105">
        <v>0</v>
      </c>
      <c r="D62" s="105">
        <v>144136.97</v>
      </c>
      <c r="E62" s="105">
        <v>5620</v>
      </c>
      <c r="F62" s="105">
        <v>5620</v>
      </c>
      <c r="G62" s="105">
        <v>5620</v>
      </c>
    </row>
    <row r="63" spans="1:7" ht="25.5" x14ac:dyDescent="0.25">
      <c r="A63" s="87" t="s">
        <v>103</v>
      </c>
      <c r="B63" s="88" t="s">
        <v>25</v>
      </c>
      <c r="C63" s="40">
        <v>0</v>
      </c>
      <c r="D63" s="40">
        <v>144136.97</v>
      </c>
      <c r="E63" s="40">
        <v>5620</v>
      </c>
      <c r="F63" s="40">
        <v>5620</v>
      </c>
      <c r="G63" s="40">
        <v>5620</v>
      </c>
    </row>
    <row r="64" spans="1:7" ht="25.5" x14ac:dyDescent="0.25">
      <c r="A64" s="87" t="s">
        <v>104</v>
      </c>
      <c r="B64" s="88" t="s">
        <v>50</v>
      </c>
      <c r="C64" s="40">
        <v>0</v>
      </c>
      <c r="D64" s="40">
        <v>144136.97</v>
      </c>
      <c r="E64" s="40">
        <v>5620</v>
      </c>
      <c r="F64" s="40">
        <v>5620</v>
      </c>
      <c r="G64" s="40">
        <v>5620</v>
      </c>
    </row>
    <row r="65" spans="1:7" x14ac:dyDescent="0.25">
      <c r="A65" s="103" t="s">
        <v>85</v>
      </c>
      <c r="B65" s="104" t="s">
        <v>86</v>
      </c>
      <c r="C65" s="105">
        <v>674.48</v>
      </c>
      <c r="D65" s="105">
        <v>0</v>
      </c>
      <c r="E65" s="105">
        <v>1600</v>
      </c>
      <c r="F65" s="105">
        <v>5000</v>
      </c>
      <c r="G65" s="105">
        <v>5000</v>
      </c>
    </row>
    <row r="66" spans="1:7" ht="25.5" x14ac:dyDescent="0.25">
      <c r="A66" s="87" t="s">
        <v>103</v>
      </c>
      <c r="B66" s="88" t="s">
        <v>25</v>
      </c>
      <c r="C66" s="40">
        <v>674.48</v>
      </c>
      <c r="D66" s="40">
        <v>0</v>
      </c>
      <c r="E66" s="40">
        <v>1600</v>
      </c>
      <c r="F66" s="40">
        <v>5000</v>
      </c>
      <c r="G66" s="40">
        <v>5000</v>
      </c>
    </row>
    <row r="67" spans="1:7" ht="25.5" x14ac:dyDescent="0.25">
      <c r="A67" s="87" t="s">
        <v>104</v>
      </c>
      <c r="B67" s="88" t="s">
        <v>50</v>
      </c>
      <c r="C67" s="40">
        <v>674.48</v>
      </c>
      <c r="D67" s="40">
        <v>0</v>
      </c>
      <c r="E67" s="40">
        <v>1600</v>
      </c>
      <c r="F67" s="40">
        <v>5000</v>
      </c>
      <c r="G67" s="40">
        <v>5000</v>
      </c>
    </row>
    <row r="68" spans="1:7" ht="25.5" x14ac:dyDescent="0.25">
      <c r="A68" s="103" t="s">
        <v>88</v>
      </c>
      <c r="B68" s="104" t="s">
        <v>89</v>
      </c>
      <c r="C68" s="105">
        <v>230.74</v>
      </c>
      <c r="D68" s="105">
        <v>0</v>
      </c>
      <c r="E68" s="105">
        <v>0</v>
      </c>
      <c r="F68" s="105">
        <v>0</v>
      </c>
      <c r="G68" s="105">
        <v>0</v>
      </c>
    </row>
    <row r="69" spans="1:7" ht="25.5" x14ac:dyDescent="0.25">
      <c r="A69" s="87" t="s">
        <v>103</v>
      </c>
      <c r="B69" s="88" t="s">
        <v>25</v>
      </c>
      <c r="C69" s="40">
        <v>230.74</v>
      </c>
      <c r="D69" s="40">
        <v>0</v>
      </c>
      <c r="E69" s="40">
        <v>0</v>
      </c>
      <c r="F69" s="40">
        <v>0</v>
      </c>
      <c r="G69" s="40">
        <v>0</v>
      </c>
    </row>
    <row r="70" spans="1:7" ht="25.5" x14ac:dyDescent="0.25">
      <c r="A70" s="87" t="s">
        <v>104</v>
      </c>
      <c r="B70" s="88" t="s">
        <v>50</v>
      </c>
      <c r="C70" s="40">
        <v>230.74</v>
      </c>
      <c r="D70" s="40">
        <v>0</v>
      </c>
      <c r="E70" s="40">
        <v>0</v>
      </c>
      <c r="F70" s="40">
        <v>0</v>
      </c>
      <c r="G70" s="40">
        <v>0</v>
      </c>
    </row>
    <row r="71" spans="1:7" x14ac:dyDescent="0.25">
      <c r="A71" s="103" t="s">
        <v>90</v>
      </c>
      <c r="B71" s="104" t="s">
        <v>91</v>
      </c>
      <c r="C71" s="105">
        <v>600.01</v>
      </c>
      <c r="D71" s="105">
        <v>6503.41</v>
      </c>
      <c r="E71" s="105">
        <v>6500</v>
      </c>
      <c r="F71" s="105">
        <v>6500</v>
      </c>
      <c r="G71" s="105">
        <v>6500</v>
      </c>
    </row>
    <row r="72" spans="1:7" ht="25.5" x14ac:dyDescent="0.25">
      <c r="A72" s="87" t="s">
        <v>103</v>
      </c>
      <c r="B72" s="88" t="s">
        <v>25</v>
      </c>
      <c r="C72" s="40">
        <v>600.01</v>
      </c>
      <c r="D72" s="40">
        <v>6503.41</v>
      </c>
      <c r="E72" s="40">
        <v>6500</v>
      </c>
      <c r="F72" s="40">
        <v>6500</v>
      </c>
      <c r="G72" s="40">
        <v>6500</v>
      </c>
    </row>
    <row r="73" spans="1:7" ht="25.5" x14ac:dyDescent="0.25">
      <c r="A73" s="87" t="s">
        <v>104</v>
      </c>
      <c r="B73" s="88" t="s">
        <v>50</v>
      </c>
      <c r="C73" s="40">
        <v>600.01</v>
      </c>
      <c r="D73" s="40">
        <v>6503.41</v>
      </c>
      <c r="E73" s="40">
        <v>6500</v>
      </c>
      <c r="F73" s="40">
        <v>6500</v>
      </c>
      <c r="G73" s="40">
        <v>6500</v>
      </c>
    </row>
    <row r="74" spans="1:7" ht="25.5" x14ac:dyDescent="0.25">
      <c r="A74" s="103" t="s">
        <v>94</v>
      </c>
      <c r="B74" s="104" t="s">
        <v>95</v>
      </c>
      <c r="C74" s="105">
        <v>0</v>
      </c>
      <c r="D74" s="105">
        <v>0</v>
      </c>
      <c r="E74" s="105">
        <v>6000</v>
      </c>
      <c r="F74" s="105">
        <v>0</v>
      </c>
      <c r="G74" s="105">
        <v>0</v>
      </c>
    </row>
    <row r="75" spans="1:7" ht="25.5" x14ac:dyDescent="0.25">
      <c r="A75" s="87" t="s">
        <v>103</v>
      </c>
      <c r="B75" s="88" t="s">
        <v>25</v>
      </c>
      <c r="C75" s="40">
        <v>0</v>
      </c>
      <c r="D75" s="40">
        <v>0</v>
      </c>
      <c r="E75" s="40">
        <v>6000</v>
      </c>
      <c r="F75" s="40">
        <v>0</v>
      </c>
      <c r="G75" s="40">
        <v>0</v>
      </c>
    </row>
    <row r="76" spans="1:7" ht="25.5" x14ac:dyDescent="0.25">
      <c r="A76" s="87" t="s">
        <v>104</v>
      </c>
      <c r="B76" s="88" t="s">
        <v>50</v>
      </c>
      <c r="C76" s="40">
        <v>0</v>
      </c>
      <c r="D76" s="40">
        <v>0</v>
      </c>
      <c r="E76" s="40">
        <v>6000</v>
      </c>
      <c r="F76" s="40">
        <v>0</v>
      </c>
      <c r="G76" s="40">
        <v>0</v>
      </c>
    </row>
    <row r="77" spans="1:7" x14ac:dyDescent="0.25">
      <c r="A77" s="103" t="s">
        <v>96</v>
      </c>
      <c r="B77" s="104" t="s">
        <v>97</v>
      </c>
      <c r="C77" s="105">
        <v>0</v>
      </c>
      <c r="D77" s="105">
        <v>663.61</v>
      </c>
      <c r="E77" s="105">
        <v>16700</v>
      </c>
      <c r="F77" s="105">
        <v>700</v>
      </c>
      <c r="G77" s="105">
        <v>700</v>
      </c>
    </row>
    <row r="78" spans="1:7" ht="25.5" x14ac:dyDescent="0.25">
      <c r="A78" s="87" t="s">
        <v>103</v>
      </c>
      <c r="B78" s="88" t="s">
        <v>25</v>
      </c>
      <c r="C78" s="40">
        <v>0</v>
      </c>
      <c r="D78" s="40">
        <v>663.61</v>
      </c>
      <c r="E78" s="40">
        <v>16700</v>
      </c>
      <c r="F78" s="40">
        <v>700</v>
      </c>
      <c r="G78" s="40">
        <v>700</v>
      </c>
    </row>
    <row r="79" spans="1:7" ht="25.5" x14ac:dyDescent="0.25">
      <c r="A79" s="87" t="s">
        <v>104</v>
      </c>
      <c r="B79" s="88" t="s">
        <v>50</v>
      </c>
      <c r="C79" s="40">
        <v>0</v>
      </c>
      <c r="D79" s="40">
        <v>663.61</v>
      </c>
      <c r="E79" s="40">
        <v>16700</v>
      </c>
      <c r="F79" s="40">
        <v>700</v>
      </c>
      <c r="G79" s="40">
        <v>700</v>
      </c>
    </row>
    <row r="80" spans="1:7" ht="51" x14ac:dyDescent="0.25">
      <c r="A80" s="106" t="s">
        <v>110</v>
      </c>
      <c r="B80" s="107" t="s">
        <v>111</v>
      </c>
      <c r="C80" s="108">
        <v>655.53</v>
      </c>
      <c r="D80" s="108">
        <v>929.06</v>
      </c>
      <c r="E80" s="108">
        <v>930</v>
      </c>
      <c r="F80" s="108">
        <v>830</v>
      </c>
      <c r="G80" s="108">
        <v>850</v>
      </c>
    </row>
    <row r="81" spans="1:7" x14ac:dyDescent="0.25">
      <c r="A81" s="103" t="s">
        <v>77</v>
      </c>
      <c r="B81" s="104" t="s">
        <v>78</v>
      </c>
      <c r="C81" s="105">
        <v>655.53</v>
      </c>
      <c r="D81" s="105">
        <v>929.06</v>
      </c>
      <c r="E81" s="105">
        <v>930</v>
      </c>
      <c r="F81" s="105">
        <v>830</v>
      </c>
      <c r="G81" s="105">
        <v>850</v>
      </c>
    </row>
    <row r="82" spans="1:7" x14ac:dyDescent="0.25">
      <c r="A82" s="87" t="s">
        <v>80</v>
      </c>
      <c r="B82" s="88" t="s">
        <v>23</v>
      </c>
      <c r="C82" s="40">
        <v>655.53</v>
      </c>
      <c r="D82" s="40">
        <v>929.06</v>
      </c>
      <c r="E82" s="40">
        <v>930</v>
      </c>
      <c r="F82" s="40">
        <v>830</v>
      </c>
      <c r="G82" s="40">
        <v>850</v>
      </c>
    </row>
    <row r="83" spans="1:7" x14ac:dyDescent="0.25">
      <c r="A83" s="87" t="s">
        <v>81</v>
      </c>
      <c r="B83" s="88" t="s">
        <v>35</v>
      </c>
      <c r="C83" s="40">
        <v>655.53</v>
      </c>
      <c r="D83" s="40">
        <v>929.06</v>
      </c>
      <c r="E83" s="40">
        <v>930</v>
      </c>
      <c r="F83" s="40">
        <v>830</v>
      </c>
      <c r="G83" s="40">
        <v>850</v>
      </c>
    </row>
  </sheetData>
  <mergeCells count="2">
    <mergeCell ref="A1:G1"/>
    <mergeCell ref="A3:G3"/>
  </mergeCells>
  <pageMargins left="0.7" right="0.7" top="0.75" bottom="0.75" header="0.3" footer="0.3"/>
  <pageSetup paperSize="9" scale="89" fitToHeight="0" orientation="landscape" r:id="rId1"/>
  <ignoredErrors>
    <ignoredError sqref="A10 A11:A8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SAŽETAK</vt:lpstr>
      <vt:lpstr> Račun prihoda i rashoda</vt:lpstr>
      <vt:lpstr>Rashodi prema funkcijskoj kl</vt:lpstr>
      <vt:lpstr>Račun financiranja</vt:lpstr>
      <vt:lpstr>POSEBNI DIO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Nikola Konjevod</cp:lastModifiedBy>
  <cp:lastPrinted>2022-11-20T21:03:13Z</cp:lastPrinted>
  <dcterms:created xsi:type="dcterms:W3CDTF">2022-08-12T12:51:27Z</dcterms:created>
  <dcterms:modified xsi:type="dcterms:W3CDTF">2022-12-09T10:05:18Z</dcterms:modified>
</cp:coreProperties>
</file>