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nikola_konjevod_skole_hr/Documents/Gradski ured za obrazovanje, sport i mlade/Financijski plan/Financijski plan 2022-2023/"/>
    </mc:Choice>
  </mc:AlternateContent>
  <xr:revisionPtr revIDLastSave="0" documentId="8_{BDACA1AD-F347-4868-BFB0-CA270BBB3FC3}" xr6:coauthVersionLast="47" xr6:coauthVersionMax="47" xr10:uidLastSave="{00000000-0000-0000-0000-000000000000}"/>
  <bookViews>
    <workbookView xWindow="-120" yWindow="-120" windowWidth="24240" windowHeight="13020" tabRatio="686" activeTab="2" xr2:uid="{00000000-000D-0000-FFFF-FFFF00000000}"/>
  </bookViews>
  <sheets>
    <sheet name="OPĆI DIO" sheetId="27" r:id="rId1"/>
    <sheet name="PRIHODI 2022" sheetId="26" r:id="rId2"/>
    <sheet name="RASHODI 2022" sheetId="19" r:id="rId3"/>
    <sheet name="PRIHODI PROJ. 2023" sheetId="28" r:id="rId4"/>
    <sheet name="RASHODI PROJ. 2023" sheetId="29" r:id="rId5"/>
    <sheet name="PRIHODI PROJ. 2024" sheetId="30" r:id="rId6"/>
    <sheet name="RASHODI PROJ. 2024" sheetId="31" r:id="rId7"/>
  </sheets>
  <definedNames>
    <definedName name="_xlnm.Print_Area" localSheetId="0">'OPĆI DIO'!$A$2:$H$27</definedName>
    <definedName name="_xlnm.Print_Area" localSheetId="1">'PRIHODI 2022'!$A$1:$P$135</definedName>
    <definedName name="_xlnm.Print_Area" localSheetId="3">'PRIHODI PROJ. 2023'!$A$1:$P$135</definedName>
    <definedName name="_xlnm.Print_Area" localSheetId="5">'PRIHODI PROJ. 2024'!$A$1:$P$135</definedName>
    <definedName name="_xlnm.Print_Area" localSheetId="2">'RASHODI 2022'!$A$1:$Q$188</definedName>
    <definedName name="_xlnm.Print_Area" localSheetId="4">'RASHODI PROJ. 2023'!$A$1:$Q$188</definedName>
    <definedName name="_xlnm.Print_Area" localSheetId="6">'RASHODI PROJ. 2024'!$A$1:$Q$188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9" l="1"/>
  <c r="E15" i="31" s="1"/>
  <c r="F15" i="29"/>
  <c r="F15" i="31" s="1"/>
  <c r="H15" i="29"/>
  <c r="H15" i="31" s="1"/>
  <c r="I15" i="29"/>
  <c r="I15" i="31" s="1"/>
  <c r="J15" i="29"/>
  <c r="J15" i="31" s="1"/>
  <c r="K15" i="29"/>
  <c r="K15" i="31" s="1"/>
  <c r="L15" i="29"/>
  <c r="L15" i="31" s="1"/>
  <c r="M15" i="29"/>
  <c r="M15" i="31" s="1"/>
  <c r="N15" i="29"/>
  <c r="N15" i="31" s="1"/>
  <c r="O15" i="29"/>
  <c r="O15" i="31" s="1"/>
  <c r="P15" i="29"/>
  <c r="P15" i="31" s="1"/>
  <c r="Q15" i="29"/>
  <c r="Q15" i="31" s="1"/>
  <c r="E16" i="29"/>
  <c r="E16" i="31" s="1"/>
  <c r="F16" i="29"/>
  <c r="F16" i="31" s="1"/>
  <c r="H16" i="29"/>
  <c r="H16" i="31" s="1"/>
  <c r="I16" i="29"/>
  <c r="I16" i="31" s="1"/>
  <c r="J16" i="29"/>
  <c r="J16" i="31" s="1"/>
  <c r="K16" i="29"/>
  <c r="K16" i="31" s="1"/>
  <c r="L16" i="29"/>
  <c r="L16" i="31" s="1"/>
  <c r="M16" i="29"/>
  <c r="M16" i="31" s="1"/>
  <c r="N16" i="29"/>
  <c r="N16" i="31" s="1"/>
  <c r="O16" i="29"/>
  <c r="O16" i="31" s="1"/>
  <c r="P16" i="29"/>
  <c r="P16" i="31" s="1"/>
  <c r="Q16" i="29"/>
  <c r="Q16" i="31" s="1"/>
  <c r="E17" i="29"/>
  <c r="E17" i="31" s="1"/>
  <c r="F17" i="29"/>
  <c r="F17" i="31" s="1"/>
  <c r="H17" i="29"/>
  <c r="H17" i="31" s="1"/>
  <c r="I17" i="29"/>
  <c r="I17" i="31" s="1"/>
  <c r="J17" i="29"/>
  <c r="J17" i="31" s="1"/>
  <c r="K17" i="29"/>
  <c r="K17" i="31" s="1"/>
  <c r="L17" i="29"/>
  <c r="L17" i="31" s="1"/>
  <c r="M17" i="29"/>
  <c r="M17" i="31" s="1"/>
  <c r="N17" i="29"/>
  <c r="N17" i="31" s="1"/>
  <c r="O17" i="29"/>
  <c r="O17" i="31" s="1"/>
  <c r="P17" i="29"/>
  <c r="P17" i="31" s="1"/>
  <c r="Q17" i="29"/>
  <c r="Q17" i="31" s="1"/>
  <c r="E18" i="29"/>
  <c r="E18" i="31" s="1"/>
  <c r="F18" i="29"/>
  <c r="F18" i="31" s="1"/>
  <c r="H18" i="29"/>
  <c r="H18" i="31" s="1"/>
  <c r="I18" i="29"/>
  <c r="I18" i="31" s="1"/>
  <c r="J18" i="29"/>
  <c r="J18" i="31" s="1"/>
  <c r="K18" i="29"/>
  <c r="K18" i="31" s="1"/>
  <c r="L18" i="29"/>
  <c r="L18" i="31" s="1"/>
  <c r="M18" i="29"/>
  <c r="M18" i="31" s="1"/>
  <c r="N18" i="29"/>
  <c r="N18" i="31" s="1"/>
  <c r="O18" i="29"/>
  <c r="O18" i="31" s="1"/>
  <c r="P18" i="29"/>
  <c r="P18" i="31" s="1"/>
  <c r="Q18" i="29"/>
  <c r="Q18" i="31" s="1"/>
  <c r="E20" i="29"/>
  <c r="E20" i="31" s="1"/>
  <c r="F20" i="29"/>
  <c r="F20" i="31" s="1"/>
  <c r="H20" i="29"/>
  <c r="H20" i="31" s="1"/>
  <c r="I20" i="29"/>
  <c r="I20" i="31" s="1"/>
  <c r="J20" i="29"/>
  <c r="J20" i="31" s="1"/>
  <c r="K20" i="29"/>
  <c r="K20" i="31" s="1"/>
  <c r="L20" i="29"/>
  <c r="L20" i="31" s="1"/>
  <c r="M20" i="29"/>
  <c r="M20" i="31" s="1"/>
  <c r="N20" i="29"/>
  <c r="N20" i="31" s="1"/>
  <c r="O20" i="29"/>
  <c r="O20" i="31" s="1"/>
  <c r="P20" i="29"/>
  <c r="P20" i="31" s="1"/>
  <c r="Q20" i="29"/>
  <c r="Q20" i="31" s="1"/>
  <c r="E22" i="29"/>
  <c r="E22" i="31" s="1"/>
  <c r="F22" i="29"/>
  <c r="F22" i="31" s="1"/>
  <c r="H22" i="29"/>
  <c r="H22" i="31" s="1"/>
  <c r="I22" i="29"/>
  <c r="I22" i="31" s="1"/>
  <c r="J22" i="29"/>
  <c r="J22" i="31" s="1"/>
  <c r="K22" i="29"/>
  <c r="K22" i="31" s="1"/>
  <c r="L22" i="29"/>
  <c r="L22" i="31" s="1"/>
  <c r="M22" i="29"/>
  <c r="M22" i="31" s="1"/>
  <c r="N22" i="29"/>
  <c r="N22" i="31" s="1"/>
  <c r="O22" i="29"/>
  <c r="O22" i="31" s="1"/>
  <c r="P22" i="29"/>
  <c r="P22" i="31" s="1"/>
  <c r="Q22" i="29"/>
  <c r="Q22" i="31" s="1"/>
  <c r="E25" i="29"/>
  <c r="E25" i="31" s="1"/>
  <c r="F25" i="29"/>
  <c r="F25" i="31" s="1"/>
  <c r="H25" i="29"/>
  <c r="H25" i="31" s="1"/>
  <c r="I25" i="29"/>
  <c r="I25" i="31" s="1"/>
  <c r="J25" i="29"/>
  <c r="J25" i="31" s="1"/>
  <c r="K25" i="29"/>
  <c r="K25" i="31" s="1"/>
  <c r="L25" i="29"/>
  <c r="L25" i="31" s="1"/>
  <c r="M25" i="29"/>
  <c r="M25" i="31" s="1"/>
  <c r="N25" i="29"/>
  <c r="N25" i="31" s="1"/>
  <c r="O25" i="29"/>
  <c r="O25" i="31" s="1"/>
  <c r="P25" i="29"/>
  <c r="P25" i="31" s="1"/>
  <c r="Q25" i="29"/>
  <c r="Q25" i="31" s="1"/>
  <c r="E26" i="29"/>
  <c r="E26" i="31" s="1"/>
  <c r="F26" i="29"/>
  <c r="F26" i="31" s="1"/>
  <c r="H26" i="29"/>
  <c r="H26" i="31" s="1"/>
  <c r="I26" i="29"/>
  <c r="I26" i="31" s="1"/>
  <c r="J26" i="29"/>
  <c r="J26" i="31" s="1"/>
  <c r="K26" i="29"/>
  <c r="K26" i="31" s="1"/>
  <c r="L26" i="29"/>
  <c r="L26" i="31" s="1"/>
  <c r="M26" i="29"/>
  <c r="M26" i="31" s="1"/>
  <c r="N26" i="29"/>
  <c r="N26" i="31" s="1"/>
  <c r="O26" i="29"/>
  <c r="O26" i="31" s="1"/>
  <c r="P26" i="29"/>
  <c r="P26" i="31" s="1"/>
  <c r="Q26" i="29"/>
  <c r="Q26" i="31" s="1"/>
  <c r="E27" i="29"/>
  <c r="E27" i="31" s="1"/>
  <c r="F27" i="29"/>
  <c r="F27" i="31" s="1"/>
  <c r="H27" i="29"/>
  <c r="H27" i="31" s="1"/>
  <c r="I27" i="29"/>
  <c r="I27" i="31" s="1"/>
  <c r="J27" i="29"/>
  <c r="J27" i="31" s="1"/>
  <c r="K27" i="29"/>
  <c r="K27" i="31" s="1"/>
  <c r="L27" i="29"/>
  <c r="L27" i="31" s="1"/>
  <c r="M27" i="29"/>
  <c r="M27" i="31" s="1"/>
  <c r="N27" i="29"/>
  <c r="N27" i="31" s="1"/>
  <c r="O27" i="29"/>
  <c r="O27" i="31" s="1"/>
  <c r="P27" i="29"/>
  <c r="P27" i="31" s="1"/>
  <c r="Q27" i="29"/>
  <c r="Q27" i="31" s="1"/>
  <c r="E28" i="29"/>
  <c r="E28" i="31" s="1"/>
  <c r="F28" i="29"/>
  <c r="F28" i="31" s="1"/>
  <c r="H28" i="29"/>
  <c r="H28" i="31" s="1"/>
  <c r="I28" i="29"/>
  <c r="I28" i="31" s="1"/>
  <c r="J28" i="29"/>
  <c r="J28" i="31" s="1"/>
  <c r="K28" i="29"/>
  <c r="K28" i="31" s="1"/>
  <c r="L28" i="29"/>
  <c r="L28" i="31" s="1"/>
  <c r="M28" i="29"/>
  <c r="M28" i="31" s="1"/>
  <c r="N28" i="29"/>
  <c r="N28" i="31" s="1"/>
  <c r="O28" i="29"/>
  <c r="O28" i="31" s="1"/>
  <c r="P28" i="29"/>
  <c r="P28" i="31" s="1"/>
  <c r="Q28" i="29"/>
  <c r="Q28" i="31" s="1"/>
  <c r="E30" i="29"/>
  <c r="E30" i="31" s="1"/>
  <c r="F30" i="29"/>
  <c r="F30" i="31" s="1"/>
  <c r="H30" i="29"/>
  <c r="H30" i="31" s="1"/>
  <c r="I30" i="29"/>
  <c r="I30" i="31" s="1"/>
  <c r="J30" i="29"/>
  <c r="J30" i="31" s="1"/>
  <c r="K30" i="29"/>
  <c r="K30" i="31" s="1"/>
  <c r="L30" i="29"/>
  <c r="L30" i="31" s="1"/>
  <c r="M30" i="29"/>
  <c r="M30" i="31" s="1"/>
  <c r="N30" i="29"/>
  <c r="N30" i="31" s="1"/>
  <c r="O30" i="29"/>
  <c r="O30" i="31" s="1"/>
  <c r="P30" i="29"/>
  <c r="P30" i="31" s="1"/>
  <c r="Q30" i="29"/>
  <c r="Q30" i="31" s="1"/>
  <c r="E31" i="29"/>
  <c r="E31" i="31" s="1"/>
  <c r="F31" i="29"/>
  <c r="F31" i="31" s="1"/>
  <c r="H31" i="29"/>
  <c r="H31" i="31" s="1"/>
  <c r="I31" i="29"/>
  <c r="I31" i="31" s="1"/>
  <c r="J31" i="29"/>
  <c r="J31" i="31" s="1"/>
  <c r="K31" i="29"/>
  <c r="K31" i="31" s="1"/>
  <c r="L31" i="29"/>
  <c r="L31" i="31" s="1"/>
  <c r="M31" i="29"/>
  <c r="M31" i="31" s="1"/>
  <c r="N31" i="29"/>
  <c r="N31" i="31" s="1"/>
  <c r="O31" i="29"/>
  <c r="O31" i="31" s="1"/>
  <c r="P31" i="29"/>
  <c r="P31" i="31" s="1"/>
  <c r="Q31" i="29"/>
  <c r="Q31" i="31" s="1"/>
  <c r="E32" i="29"/>
  <c r="E32" i="31" s="1"/>
  <c r="F32" i="29"/>
  <c r="F32" i="31" s="1"/>
  <c r="H32" i="29"/>
  <c r="H32" i="31" s="1"/>
  <c r="I32" i="29"/>
  <c r="I32" i="31" s="1"/>
  <c r="J32" i="29"/>
  <c r="J32" i="31" s="1"/>
  <c r="K32" i="29"/>
  <c r="K32" i="31" s="1"/>
  <c r="L32" i="29"/>
  <c r="L32" i="31" s="1"/>
  <c r="M32" i="29"/>
  <c r="M32" i="31" s="1"/>
  <c r="N32" i="29"/>
  <c r="N32" i="31" s="1"/>
  <c r="O32" i="29"/>
  <c r="O32" i="31" s="1"/>
  <c r="P32" i="29"/>
  <c r="P32" i="31" s="1"/>
  <c r="Q32" i="29"/>
  <c r="Q32" i="31" s="1"/>
  <c r="E33" i="29"/>
  <c r="E33" i="31" s="1"/>
  <c r="F33" i="29"/>
  <c r="F33" i="31" s="1"/>
  <c r="H33" i="29"/>
  <c r="H33" i="31" s="1"/>
  <c r="I33" i="29"/>
  <c r="I33" i="31" s="1"/>
  <c r="J33" i="29"/>
  <c r="J33" i="31" s="1"/>
  <c r="K33" i="29"/>
  <c r="K33" i="31" s="1"/>
  <c r="L33" i="29"/>
  <c r="L33" i="31" s="1"/>
  <c r="M33" i="29"/>
  <c r="M33" i="31" s="1"/>
  <c r="N33" i="29"/>
  <c r="N33" i="31" s="1"/>
  <c r="O33" i="29"/>
  <c r="O33" i="31" s="1"/>
  <c r="P33" i="29"/>
  <c r="P33" i="31" s="1"/>
  <c r="Q33" i="29"/>
  <c r="Q33" i="31" s="1"/>
  <c r="E34" i="29"/>
  <c r="E34" i="31" s="1"/>
  <c r="F34" i="29"/>
  <c r="F34" i="31" s="1"/>
  <c r="H34" i="29"/>
  <c r="H34" i="31" s="1"/>
  <c r="I34" i="29"/>
  <c r="I34" i="31" s="1"/>
  <c r="J34" i="29"/>
  <c r="J34" i="31" s="1"/>
  <c r="K34" i="29"/>
  <c r="K34" i="31" s="1"/>
  <c r="L34" i="29"/>
  <c r="L34" i="31" s="1"/>
  <c r="M34" i="29"/>
  <c r="M34" i="31" s="1"/>
  <c r="N34" i="29"/>
  <c r="N34" i="31" s="1"/>
  <c r="O34" i="29"/>
  <c r="O34" i="31" s="1"/>
  <c r="P34" i="29"/>
  <c r="P34" i="31" s="1"/>
  <c r="Q34" i="29"/>
  <c r="Q34" i="31" s="1"/>
  <c r="E35" i="29"/>
  <c r="E35" i="31" s="1"/>
  <c r="F35" i="29"/>
  <c r="F35" i="31" s="1"/>
  <c r="H35" i="29"/>
  <c r="H35" i="31" s="1"/>
  <c r="I35" i="29"/>
  <c r="I35" i="31" s="1"/>
  <c r="J35" i="29"/>
  <c r="J35" i="31" s="1"/>
  <c r="K35" i="29"/>
  <c r="K35" i="31" s="1"/>
  <c r="L35" i="29"/>
  <c r="L35" i="31" s="1"/>
  <c r="M35" i="29"/>
  <c r="M35" i="31" s="1"/>
  <c r="N35" i="29"/>
  <c r="N35" i="31" s="1"/>
  <c r="O35" i="29"/>
  <c r="O35" i="31" s="1"/>
  <c r="P35" i="29"/>
  <c r="P35" i="31" s="1"/>
  <c r="Q35" i="29"/>
  <c r="Q35" i="31" s="1"/>
  <c r="E37" i="29"/>
  <c r="E37" i="31" s="1"/>
  <c r="F37" i="29"/>
  <c r="F37" i="31" s="1"/>
  <c r="H37" i="29"/>
  <c r="H37" i="31" s="1"/>
  <c r="I37" i="29"/>
  <c r="I37" i="31" s="1"/>
  <c r="J37" i="29"/>
  <c r="J37" i="31" s="1"/>
  <c r="K37" i="29"/>
  <c r="K37" i="31" s="1"/>
  <c r="L37" i="29"/>
  <c r="L37" i="31" s="1"/>
  <c r="M37" i="29"/>
  <c r="M37" i="31" s="1"/>
  <c r="N37" i="29"/>
  <c r="N37" i="31" s="1"/>
  <c r="O37" i="29"/>
  <c r="O37" i="31" s="1"/>
  <c r="P37" i="29"/>
  <c r="P37" i="31" s="1"/>
  <c r="Q37" i="29"/>
  <c r="Q37" i="31" s="1"/>
  <c r="E38" i="29"/>
  <c r="E38" i="31" s="1"/>
  <c r="F38" i="29"/>
  <c r="F38" i="31" s="1"/>
  <c r="H38" i="29"/>
  <c r="H38" i="31" s="1"/>
  <c r="I38" i="29"/>
  <c r="I38" i="31" s="1"/>
  <c r="J38" i="29"/>
  <c r="J38" i="31" s="1"/>
  <c r="K38" i="29"/>
  <c r="K38" i="31" s="1"/>
  <c r="L38" i="29"/>
  <c r="L38" i="31" s="1"/>
  <c r="M38" i="29"/>
  <c r="M38" i="31" s="1"/>
  <c r="N38" i="29"/>
  <c r="N38" i="31" s="1"/>
  <c r="O38" i="29"/>
  <c r="O38" i="31" s="1"/>
  <c r="P38" i="29"/>
  <c r="P38" i="31" s="1"/>
  <c r="Q38" i="29"/>
  <c r="Q38" i="31" s="1"/>
  <c r="E39" i="29"/>
  <c r="E39" i="31" s="1"/>
  <c r="F39" i="29"/>
  <c r="F39" i="31" s="1"/>
  <c r="H39" i="29"/>
  <c r="H39" i="31" s="1"/>
  <c r="I39" i="29"/>
  <c r="I39" i="31" s="1"/>
  <c r="J39" i="29"/>
  <c r="J39" i="31" s="1"/>
  <c r="K39" i="29"/>
  <c r="K39" i="31" s="1"/>
  <c r="L39" i="29"/>
  <c r="L39" i="31" s="1"/>
  <c r="M39" i="29"/>
  <c r="M39" i="31" s="1"/>
  <c r="N39" i="29"/>
  <c r="N39" i="31" s="1"/>
  <c r="O39" i="29"/>
  <c r="O39" i="31" s="1"/>
  <c r="P39" i="29"/>
  <c r="P39" i="31" s="1"/>
  <c r="Q39" i="29"/>
  <c r="Q39" i="31" s="1"/>
  <c r="E40" i="29"/>
  <c r="E40" i="31" s="1"/>
  <c r="F40" i="29"/>
  <c r="F40" i="31" s="1"/>
  <c r="H40" i="29"/>
  <c r="H40" i="31" s="1"/>
  <c r="I40" i="29"/>
  <c r="I40" i="31" s="1"/>
  <c r="J40" i="29"/>
  <c r="J40" i="31" s="1"/>
  <c r="K40" i="29"/>
  <c r="K40" i="31" s="1"/>
  <c r="L40" i="29"/>
  <c r="L40" i="31" s="1"/>
  <c r="M40" i="29"/>
  <c r="M40" i="31" s="1"/>
  <c r="N40" i="29"/>
  <c r="N40" i="31" s="1"/>
  <c r="O40" i="29"/>
  <c r="O40" i="31" s="1"/>
  <c r="P40" i="29"/>
  <c r="P40" i="31" s="1"/>
  <c r="Q40" i="29"/>
  <c r="Q40" i="31" s="1"/>
  <c r="E41" i="29"/>
  <c r="E41" i="31" s="1"/>
  <c r="F41" i="29"/>
  <c r="F41" i="31" s="1"/>
  <c r="H41" i="29"/>
  <c r="H41" i="31" s="1"/>
  <c r="I41" i="29"/>
  <c r="I41" i="31" s="1"/>
  <c r="J41" i="29"/>
  <c r="J41" i="31" s="1"/>
  <c r="K41" i="29"/>
  <c r="K41" i="31" s="1"/>
  <c r="L41" i="29"/>
  <c r="L41" i="31" s="1"/>
  <c r="M41" i="29"/>
  <c r="M41" i="31" s="1"/>
  <c r="N41" i="29"/>
  <c r="N41" i="31" s="1"/>
  <c r="O41" i="29"/>
  <c r="O41" i="31" s="1"/>
  <c r="P41" i="29"/>
  <c r="P41" i="31" s="1"/>
  <c r="Q41" i="29"/>
  <c r="Q41" i="31" s="1"/>
  <c r="E42" i="29"/>
  <c r="E42" i="31" s="1"/>
  <c r="F42" i="29"/>
  <c r="F42" i="31" s="1"/>
  <c r="H42" i="29"/>
  <c r="H42" i="31" s="1"/>
  <c r="I42" i="29"/>
  <c r="I42" i="31" s="1"/>
  <c r="J42" i="29"/>
  <c r="J42" i="31" s="1"/>
  <c r="K42" i="29"/>
  <c r="K42" i="31" s="1"/>
  <c r="L42" i="29"/>
  <c r="L42" i="31" s="1"/>
  <c r="M42" i="29"/>
  <c r="M42" i="31" s="1"/>
  <c r="N42" i="29"/>
  <c r="N42" i="31" s="1"/>
  <c r="O42" i="29"/>
  <c r="O42" i="31" s="1"/>
  <c r="P42" i="29"/>
  <c r="P42" i="31" s="1"/>
  <c r="Q42" i="29"/>
  <c r="Q42" i="31" s="1"/>
  <c r="E43" i="29"/>
  <c r="E43" i="31" s="1"/>
  <c r="F43" i="29"/>
  <c r="F43" i="31" s="1"/>
  <c r="H43" i="29"/>
  <c r="H43" i="31" s="1"/>
  <c r="I43" i="29"/>
  <c r="I43" i="31" s="1"/>
  <c r="J43" i="29"/>
  <c r="J43" i="31" s="1"/>
  <c r="K43" i="29"/>
  <c r="K43" i="31" s="1"/>
  <c r="L43" i="29"/>
  <c r="L43" i="31" s="1"/>
  <c r="M43" i="29"/>
  <c r="M43" i="31" s="1"/>
  <c r="N43" i="29"/>
  <c r="N43" i="31" s="1"/>
  <c r="O43" i="29"/>
  <c r="O43" i="31" s="1"/>
  <c r="P43" i="29"/>
  <c r="P43" i="31" s="1"/>
  <c r="Q43" i="29"/>
  <c r="Q43" i="31" s="1"/>
  <c r="E44" i="29"/>
  <c r="E44" i="31" s="1"/>
  <c r="F44" i="29"/>
  <c r="F44" i="31" s="1"/>
  <c r="H44" i="29"/>
  <c r="H44" i="31" s="1"/>
  <c r="I44" i="29"/>
  <c r="I44" i="31" s="1"/>
  <c r="J44" i="29"/>
  <c r="J44" i="31" s="1"/>
  <c r="K44" i="29"/>
  <c r="K44" i="31" s="1"/>
  <c r="L44" i="29"/>
  <c r="L44" i="31" s="1"/>
  <c r="M44" i="29"/>
  <c r="M44" i="31" s="1"/>
  <c r="N44" i="29"/>
  <c r="N44" i="31" s="1"/>
  <c r="O44" i="29"/>
  <c r="O44" i="31" s="1"/>
  <c r="P44" i="29"/>
  <c r="P44" i="31" s="1"/>
  <c r="Q44" i="29"/>
  <c r="Q44" i="31" s="1"/>
  <c r="E45" i="29"/>
  <c r="E45" i="31" s="1"/>
  <c r="F45" i="29"/>
  <c r="F45" i="31" s="1"/>
  <c r="H45" i="29"/>
  <c r="H45" i="31" s="1"/>
  <c r="I45" i="29"/>
  <c r="I45" i="31" s="1"/>
  <c r="J45" i="29"/>
  <c r="J45" i="31" s="1"/>
  <c r="K45" i="29"/>
  <c r="K45" i="31" s="1"/>
  <c r="L45" i="29"/>
  <c r="L45" i="31" s="1"/>
  <c r="M45" i="29"/>
  <c r="M45" i="31" s="1"/>
  <c r="N45" i="29"/>
  <c r="N45" i="31" s="1"/>
  <c r="O45" i="29"/>
  <c r="O45" i="31" s="1"/>
  <c r="P45" i="29"/>
  <c r="P45" i="31" s="1"/>
  <c r="Q45" i="29"/>
  <c r="Q45" i="31" s="1"/>
  <c r="E47" i="29"/>
  <c r="E47" i="31" s="1"/>
  <c r="F47" i="29"/>
  <c r="F47" i="31" s="1"/>
  <c r="H47" i="29"/>
  <c r="H47" i="31" s="1"/>
  <c r="I47" i="29"/>
  <c r="I47" i="31" s="1"/>
  <c r="J47" i="29"/>
  <c r="J47" i="31" s="1"/>
  <c r="K47" i="29"/>
  <c r="K47" i="31" s="1"/>
  <c r="L47" i="29"/>
  <c r="L47" i="31" s="1"/>
  <c r="M47" i="29"/>
  <c r="M47" i="31" s="1"/>
  <c r="N47" i="29"/>
  <c r="N47" i="31" s="1"/>
  <c r="O47" i="29"/>
  <c r="O47" i="31" s="1"/>
  <c r="P47" i="29"/>
  <c r="P47" i="31" s="1"/>
  <c r="Q47" i="29"/>
  <c r="Q47" i="31" s="1"/>
  <c r="E49" i="29"/>
  <c r="E49" i="31" s="1"/>
  <c r="F49" i="29"/>
  <c r="F49" i="31" s="1"/>
  <c r="H49" i="29"/>
  <c r="H49" i="31" s="1"/>
  <c r="I49" i="29"/>
  <c r="I49" i="31" s="1"/>
  <c r="J49" i="29"/>
  <c r="J49" i="31" s="1"/>
  <c r="K49" i="29"/>
  <c r="K49" i="31" s="1"/>
  <c r="L49" i="29"/>
  <c r="L49" i="31" s="1"/>
  <c r="M49" i="29"/>
  <c r="M49" i="31" s="1"/>
  <c r="N49" i="29"/>
  <c r="N49" i="31" s="1"/>
  <c r="O49" i="29"/>
  <c r="O49" i="31" s="1"/>
  <c r="P49" i="29"/>
  <c r="P49" i="31" s="1"/>
  <c r="Q49" i="29"/>
  <c r="Q49" i="31" s="1"/>
  <c r="E50" i="29"/>
  <c r="E50" i="31" s="1"/>
  <c r="F50" i="29"/>
  <c r="F50" i="31" s="1"/>
  <c r="H50" i="29"/>
  <c r="H50" i="31" s="1"/>
  <c r="I50" i="29"/>
  <c r="I50" i="31" s="1"/>
  <c r="J50" i="29"/>
  <c r="J50" i="31" s="1"/>
  <c r="K50" i="29"/>
  <c r="K50" i="31" s="1"/>
  <c r="L50" i="29"/>
  <c r="L50" i="31" s="1"/>
  <c r="M50" i="29"/>
  <c r="M50" i="31" s="1"/>
  <c r="N50" i="29"/>
  <c r="N50" i="31" s="1"/>
  <c r="O50" i="29"/>
  <c r="O50" i="31" s="1"/>
  <c r="P50" i="29"/>
  <c r="P50" i="31" s="1"/>
  <c r="Q50" i="29"/>
  <c r="Q50" i="31" s="1"/>
  <c r="E51" i="29"/>
  <c r="E51" i="31" s="1"/>
  <c r="F51" i="29"/>
  <c r="F51" i="31" s="1"/>
  <c r="H51" i="29"/>
  <c r="H51" i="31" s="1"/>
  <c r="I51" i="29"/>
  <c r="I51" i="31" s="1"/>
  <c r="J51" i="29"/>
  <c r="J51" i="31" s="1"/>
  <c r="K51" i="29"/>
  <c r="K51" i="31" s="1"/>
  <c r="L51" i="29"/>
  <c r="L51" i="31" s="1"/>
  <c r="M51" i="29"/>
  <c r="M51" i="31" s="1"/>
  <c r="N51" i="29"/>
  <c r="N51" i="31" s="1"/>
  <c r="O51" i="29"/>
  <c r="O51" i="31" s="1"/>
  <c r="P51" i="29"/>
  <c r="P51" i="31" s="1"/>
  <c r="Q51" i="29"/>
  <c r="Q51" i="31" s="1"/>
  <c r="E52" i="29"/>
  <c r="E52" i="31" s="1"/>
  <c r="F52" i="29"/>
  <c r="F52" i="31" s="1"/>
  <c r="H52" i="29"/>
  <c r="H52" i="31" s="1"/>
  <c r="I52" i="29"/>
  <c r="I52" i="31" s="1"/>
  <c r="J52" i="29"/>
  <c r="J52" i="31" s="1"/>
  <c r="K52" i="29"/>
  <c r="K52" i="31" s="1"/>
  <c r="L52" i="29"/>
  <c r="L52" i="31" s="1"/>
  <c r="M52" i="29"/>
  <c r="M52" i="31" s="1"/>
  <c r="N52" i="29"/>
  <c r="N52" i="31" s="1"/>
  <c r="O52" i="29"/>
  <c r="O52" i="31" s="1"/>
  <c r="P52" i="29"/>
  <c r="P52" i="31" s="1"/>
  <c r="Q52" i="29"/>
  <c r="Q52" i="31" s="1"/>
  <c r="E53" i="29"/>
  <c r="E53" i="31" s="1"/>
  <c r="F53" i="29"/>
  <c r="F53" i="31" s="1"/>
  <c r="H53" i="29"/>
  <c r="H53" i="31" s="1"/>
  <c r="I53" i="29"/>
  <c r="I53" i="31" s="1"/>
  <c r="J53" i="29"/>
  <c r="J53" i="31" s="1"/>
  <c r="K53" i="29"/>
  <c r="K53" i="31" s="1"/>
  <c r="L53" i="29"/>
  <c r="L53" i="31" s="1"/>
  <c r="M53" i="29"/>
  <c r="M53" i="31" s="1"/>
  <c r="N53" i="29"/>
  <c r="N53" i="31" s="1"/>
  <c r="O53" i="29"/>
  <c r="O53" i="31" s="1"/>
  <c r="P53" i="29"/>
  <c r="P53" i="31" s="1"/>
  <c r="Q53" i="29"/>
  <c r="Q53" i="31" s="1"/>
  <c r="E54" i="29"/>
  <c r="E54" i="31" s="1"/>
  <c r="F54" i="29"/>
  <c r="F54" i="31" s="1"/>
  <c r="H54" i="29"/>
  <c r="H54" i="31" s="1"/>
  <c r="I54" i="29"/>
  <c r="I54" i="31" s="1"/>
  <c r="J54" i="29"/>
  <c r="J54" i="31" s="1"/>
  <c r="K54" i="29"/>
  <c r="K54" i="31" s="1"/>
  <c r="L54" i="29"/>
  <c r="L54" i="31" s="1"/>
  <c r="M54" i="29"/>
  <c r="M54" i="31" s="1"/>
  <c r="N54" i="29"/>
  <c r="N54" i="31" s="1"/>
  <c r="O54" i="29"/>
  <c r="O54" i="31" s="1"/>
  <c r="P54" i="29"/>
  <c r="P54" i="31" s="1"/>
  <c r="Q54" i="29"/>
  <c r="Q54" i="31" s="1"/>
  <c r="E55" i="29"/>
  <c r="E55" i="31" s="1"/>
  <c r="F55" i="29"/>
  <c r="F55" i="31" s="1"/>
  <c r="H55" i="29"/>
  <c r="H55" i="31" s="1"/>
  <c r="I55" i="29"/>
  <c r="I55" i="31" s="1"/>
  <c r="J55" i="29"/>
  <c r="J55" i="31" s="1"/>
  <c r="K55" i="29"/>
  <c r="K55" i="31" s="1"/>
  <c r="L55" i="29"/>
  <c r="L55" i="31" s="1"/>
  <c r="M55" i="29"/>
  <c r="M55" i="31" s="1"/>
  <c r="N55" i="29"/>
  <c r="N55" i="31" s="1"/>
  <c r="O55" i="29"/>
  <c r="O55" i="31" s="1"/>
  <c r="P55" i="29"/>
  <c r="P55" i="31" s="1"/>
  <c r="Q55" i="29"/>
  <c r="Q55" i="31" s="1"/>
  <c r="E58" i="29"/>
  <c r="E58" i="31" s="1"/>
  <c r="F58" i="29"/>
  <c r="F58" i="31" s="1"/>
  <c r="H58" i="29"/>
  <c r="H58" i="31" s="1"/>
  <c r="I58" i="29"/>
  <c r="I58" i="31" s="1"/>
  <c r="J58" i="29"/>
  <c r="J58" i="31" s="1"/>
  <c r="K58" i="29"/>
  <c r="K58" i="31" s="1"/>
  <c r="L58" i="29"/>
  <c r="L58" i="31" s="1"/>
  <c r="M58" i="29"/>
  <c r="M58" i="31" s="1"/>
  <c r="N58" i="29"/>
  <c r="N58" i="31" s="1"/>
  <c r="O58" i="29"/>
  <c r="O58" i="31" s="1"/>
  <c r="P58" i="29"/>
  <c r="P58" i="31" s="1"/>
  <c r="Q58" i="29"/>
  <c r="Q58" i="31" s="1"/>
  <c r="E59" i="29"/>
  <c r="E59" i="31" s="1"/>
  <c r="F59" i="29"/>
  <c r="F59" i="31" s="1"/>
  <c r="H59" i="29"/>
  <c r="H59" i="31" s="1"/>
  <c r="I59" i="29"/>
  <c r="I59" i="31" s="1"/>
  <c r="J59" i="29"/>
  <c r="J59" i="31" s="1"/>
  <c r="K59" i="29"/>
  <c r="K59" i="31" s="1"/>
  <c r="L59" i="29"/>
  <c r="L59" i="31" s="1"/>
  <c r="M59" i="29"/>
  <c r="M59" i="31" s="1"/>
  <c r="N59" i="29"/>
  <c r="N59" i="31" s="1"/>
  <c r="O59" i="29"/>
  <c r="O59" i="31" s="1"/>
  <c r="P59" i="29"/>
  <c r="P59" i="31" s="1"/>
  <c r="Q59" i="29"/>
  <c r="Q59" i="31" s="1"/>
  <c r="E61" i="29"/>
  <c r="E61" i="31" s="1"/>
  <c r="F61" i="29"/>
  <c r="F61" i="31" s="1"/>
  <c r="H61" i="29"/>
  <c r="H61" i="31" s="1"/>
  <c r="I61" i="29"/>
  <c r="I61" i="31" s="1"/>
  <c r="J61" i="29"/>
  <c r="J61" i="31" s="1"/>
  <c r="K61" i="29"/>
  <c r="K61" i="31" s="1"/>
  <c r="L61" i="29"/>
  <c r="L61" i="31" s="1"/>
  <c r="M61" i="29"/>
  <c r="M61" i="31" s="1"/>
  <c r="N61" i="29"/>
  <c r="N61" i="31" s="1"/>
  <c r="O61" i="29"/>
  <c r="O61" i="31" s="1"/>
  <c r="P61" i="29"/>
  <c r="P61" i="31" s="1"/>
  <c r="Q61" i="29"/>
  <c r="Q61" i="31" s="1"/>
  <c r="E62" i="29"/>
  <c r="E62" i="31" s="1"/>
  <c r="F62" i="29"/>
  <c r="F62" i="31" s="1"/>
  <c r="H62" i="29"/>
  <c r="H62" i="31" s="1"/>
  <c r="I62" i="29"/>
  <c r="I62" i="31" s="1"/>
  <c r="J62" i="29"/>
  <c r="J62" i="31" s="1"/>
  <c r="K62" i="29"/>
  <c r="K62" i="31" s="1"/>
  <c r="L62" i="29"/>
  <c r="L62" i="31" s="1"/>
  <c r="M62" i="29"/>
  <c r="M62" i="31" s="1"/>
  <c r="N62" i="29"/>
  <c r="N62" i="31" s="1"/>
  <c r="O62" i="29"/>
  <c r="O62" i="31" s="1"/>
  <c r="P62" i="29"/>
  <c r="P62" i="31" s="1"/>
  <c r="Q62" i="29"/>
  <c r="Q62" i="31" s="1"/>
  <c r="E63" i="29"/>
  <c r="E63" i="31" s="1"/>
  <c r="F63" i="29"/>
  <c r="F63" i="31" s="1"/>
  <c r="H63" i="29"/>
  <c r="H63" i="31" s="1"/>
  <c r="I63" i="29"/>
  <c r="I63" i="31" s="1"/>
  <c r="J63" i="29"/>
  <c r="J63" i="31" s="1"/>
  <c r="K63" i="29"/>
  <c r="K63" i="31" s="1"/>
  <c r="L63" i="29"/>
  <c r="L63" i="31" s="1"/>
  <c r="M63" i="29"/>
  <c r="M63" i="31" s="1"/>
  <c r="N63" i="29"/>
  <c r="N63" i="31" s="1"/>
  <c r="O63" i="29"/>
  <c r="O63" i="31" s="1"/>
  <c r="P63" i="29"/>
  <c r="P63" i="31" s="1"/>
  <c r="Q63" i="29"/>
  <c r="Q63" i="31" s="1"/>
  <c r="E64" i="29"/>
  <c r="E64" i="31" s="1"/>
  <c r="F64" i="29"/>
  <c r="F64" i="31" s="1"/>
  <c r="H64" i="29"/>
  <c r="H64" i="31" s="1"/>
  <c r="I64" i="29"/>
  <c r="I64" i="31" s="1"/>
  <c r="J64" i="29"/>
  <c r="J64" i="31" s="1"/>
  <c r="K64" i="29"/>
  <c r="K64" i="31" s="1"/>
  <c r="L64" i="29"/>
  <c r="L64" i="31" s="1"/>
  <c r="M64" i="29"/>
  <c r="M64" i="31" s="1"/>
  <c r="N64" i="29"/>
  <c r="N64" i="31" s="1"/>
  <c r="O64" i="29"/>
  <c r="O64" i="31" s="1"/>
  <c r="P64" i="29"/>
  <c r="P64" i="31" s="1"/>
  <c r="Q64" i="29"/>
  <c r="Q64" i="31" s="1"/>
  <c r="E67" i="29"/>
  <c r="E67" i="31" s="1"/>
  <c r="F67" i="29"/>
  <c r="F67" i="31" s="1"/>
  <c r="H67" i="29"/>
  <c r="H67" i="31" s="1"/>
  <c r="I67" i="29"/>
  <c r="I67" i="31" s="1"/>
  <c r="J67" i="29"/>
  <c r="J67" i="31" s="1"/>
  <c r="K67" i="29"/>
  <c r="K67" i="31" s="1"/>
  <c r="L67" i="29"/>
  <c r="L67" i="31" s="1"/>
  <c r="M67" i="29"/>
  <c r="M67" i="31" s="1"/>
  <c r="N67" i="29"/>
  <c r="N67" i="31" s="1"/>
  <c r="O67" i="29"/>
  <c r="O67" i="31" s="1"/>
  <c r="P67" i="29"/>
  <c r="P67" i="31" s="1"/>
  <c r="Q67" i="29"/>
  <c r="Q67" i="31" s="1"/>
  <c r="E68" i="29"/>
  <c r="E68" i="31" s="1"/>
  <c r="F68" i="29"/>
  <c r="F68" i="31" s="1"/>
  <c r="H68" i="29"/>
  <c r="H68" i="31" s="1"/>
  <c r="I68" i="29"/>
  <c r="I68" i="31" s="1"/>
  <c r="J68" i="29"/>
  <c r="J68" i="31" s="1"/>
  <c r="K68" i="29"/>
  <c r="K68" i="31" s="1"/>
  <c r="L68" i="29"/>
  <c r="L68" i="31" s="1"/>
  <c r="M68" i="29"/>
  <c r="M68" i="31" s="1"/>
  <c r="N68" i="29"/>
  <c r="N68" i="31" s="1"/>
  <c r="O68" i="29"/>
  <c r="O68" i="31" s="1"/>
  <c r="P68" i="29"/>
  <c r="P68" i="31" s="1"/>
  <c r="Q68" i="29"/>
  <c r="Q68" i="31" s="1"/>
  <c r="E70" i="29"/>
  <c r="E70" i="31" s="1"/>
  <c r="F70" i="29"/>
  <c r="F70" i="31" s="1"/>
  <c r="H70" i="29"/>
  <c r="H70" i="31" s="1"/>
  <c r="I70" i="29"/>
  <c r="I70" i="31" s="1"/>
  <c r="J70" i="29"/>
  <c r="J70" i="31" s="1"/>
  <c r="K70" i="29"/>
  <c r="K70" i="31" s="1"/>
  <c r="L70" i="29"/>
  <c r="L70" i="31" s="1"/>
  <c r="M70" i="29"/>
  <c r="M70" i="31" s="1"/>
  <c r="N70" i="29"/>
  <c r="N70" i="31" s="1"/>
  <c r="O70" i="29"/>
  <c r="O70" i="31" s="1"/>
  <c r="P70" i="29"/>
  <c r="P70" i="31" s="1"/>
  <c r="Q70" i="29"/>
  <c r="Q70" i="31" s="1"/>
  <c r="E72" i="29"/>
  <c r="E72" i="31" s="1"/>
  <c r="F72" i="29"/>
  <c r="F72" i="31" s="1"/>
  <c r="H72" i="29"/>
  <c r="H72" i="31" s="1"/>
  <c r="I72" i="29"/>
  <c r="I72" i="31" s="1"/>
  <c r="J72" i="29"/>
  <c r="J72" i="31" s="1"/>
  <c r="K72" i="29"/>
  <c r="K72" i="31" s="1"/>
  <c r="L72" i="29"/>
  <c r="L72" i="31" s="1"/>
  <c r="M72" i="29"/>
  <c r="M72" i="31" s="1"/>
  <c r="N72" i="29"/>
  <c r="N72" i="31" s="1"/>
  <c r="O72" i="29"/>
  <c r="O72" i="31" s="1"/>
  <c r="P72" i="29"/>
  <c r="P72" i="31" s="1"/>
  <c r="Q72" i="29"/>
  <c r="Q72" i="31" s="1"/>
  <c r="E74" i="29"/>
  <c r="E74" i="31" s="1"/>
  <c r="F74" i="29"/>
  <c r="F74" i="31" s="1"/>
  <c r="H74" i="29"/>
  <c r="H74" i="31" s="1"/>
  <c r="I74" i="29"/>
  <c r="I74" i="31" s="1"/>
  <c r="J74" i="29"/>
  <c r="J74" i="31" s="1"/>
  <c r="K74" i="29"/>
  <c r="K74" i="31" s="1"/>
  <c r="L74" i="29"/>
  <c r="L74" i="31" s="1"/>
  <c r="M74" i="29"/>
  <c r="M74" i="31" s="1"/>
  <c r="N74" i="29"/>
  <c r="N74" i="31" s="1"/>
  <c r="O74" i="29"/>
  <c r="O74" i="31" s="1"/>
  <c r="P74" i="29"/>
  <c r="P74" i="31" s="1"/>
  <c r="Q74" i="29"/>
  <c r="Q74" i="31" s="1"/>
  <c r="E75" i="29"/>
  <c r="E75" i="31" s="1"/>
  <c r="F75" i="29"/>
  <c r="F75" i="31" s="1"/>
  <c r="H75" i="29"/>
  <c r="H75" i="31" s="1"/>
  <c r="I75" i="29"/>
  <c r="I75" i="31" s="1"/>
  <c r="J75" i="29"/>
  <c r="J75" i="31" s="1"/>
  <c r="K75" i="29"/>
  <c r="K75" i="31" s="1"/>
  <c r="L75" i="29"/>
  <c r="L75" i="31" s="1"/>
  <c r="M75" i="29"/>
  <c r="M75" i="31" s="1"/>
  <c r="N75" i="29"/>
  <c r="N75" i="31" s="1"/>
  <c r="O75" i="29"/>
  <c r="O75" i="31" s="1"/>
  <c r="P75" i="29"/>
  <c r="P75" i="31" s="1"/>
  <c r="Q75" i="29"/>
  <c r="Q75" i="31" s="1"/>
  <c r="E77" i="29"/>
  <c r="E77" i="31" s="1"/>
  <c r="F77" i="29"/>
  <c r="F77" i="31" s="1"/>
  <c r="H77" i="29"/>
  <c r="H77" i="31" s="1"/>
  <c r="I77" i="29"/>
  <c r="I77" i="31" s="1"/>
  <c r="J77" i="29"/>
  <c r="J77" i="31" s="1"/>
  <c r="K77" i="29"/>
  <c r="K77" i="31" s="1"/>
  <c r="L77" i="29"/>
  <c r="L77" i="31" s="1"/>
  <c r="M77" i="29"/>
  <c r="M77" i="31" s="1"/>
  <c r="N77" i="29"/>
  <c r="N77" i="31" s="1"/>
  <c r="O77" i="29"/>
  <c r="O77" i="31" s="1"/>
  <c r="P77" i="29"/>
  <c r="P77" i="31" s="1"/>
  <c r="Q77" i="29"/>
  <c r="Q77" i="31" s="1"/>
  <c r="E78" i="29"/>
  <c r="E78" i="31" s="1"/>
  <c r="F78" i="29"/>
  <c r="F78" i="31" s="1"/>
  <c r="H78" i="29"/>
  <c r="H78" i="31" s="1"/>
  <c r="I78" i="29"/>
  <c r="I78" i="31" s="1"/>
  <c r="J78" i="29"/>
  <c r="J78" i="31" s="1"/>
  <c r="K78" i="29"/>
  <c r="K78" i="31" s="1"/>
  <c r="L78" i="29"/>
  <c r="L78" i="31" s="1"/>
  <c r="M78" i="29"/>
  <c r="M78" i="31" s="1"/>
  <c r="N78" i="29"/>
  <c r="N78" i="31" s="1"/>
  <c r="O78" i="29"/>
  <c r="O78" i="31" s="1"/>
  <c r="P78" i="29"/>
  <c r="P78" i="31" s="1"/>
  <c r="Q78" i="29"/>
  <c r="Q78" i="31" s="1"/>
  <c r="E81" i="29"/>
  <c r="E81" i="31" s="1"/>
  <c r="F81" i="29"/>
  <c r="F81" i="31" s="1"/>
  <c r="H81" i="29"/>
  <c r="H81" i="31" s="1"/>
  <c r="I81" i="29"/>
  <c r="I81" i="31" s="1"/>
  <c r="J81" i="29"/>
  <c r="J81" i="31" s="1"/>
  <c r="K81" i="29"/>
  <c r="K81" i="31" s="1"/>
  <c r="L81" i="29"/>
  <c r="L81" i="31" s="1"/>
  <c r="M81" i="29"/>
  <c r="M81" i="31" s="1"/>
  <c r="N81" i="29"/>
  <c r="N81" i="31" s="1"/>
  <c r="O81" i="29"/>
  <c r="O81" i="31" s="1"/>
  <c r="P81" i="29"/>
  <c r="P81" i="31" s="1"/>
  <c r="Q81" i="29"/>
  <c r="Q81" i="31" s="1"/>
  <c r="E82" i="29"/>
  <c r="E82" i="31" s="1"/>
  <c r="F82" i="29"/>
  <c r="F82" i="31" s="1"/>
  <c r="H82" i="29"/>
  <c r="H82" i="31" s="1"/>
  <c r="I82" i="29"/>
  <c r="I82" i="31" s="1"/>
  <c r="J82" i="29"/>
  <c r="J82" i="31" s="1"/>
  <c r="K82" i="29"/>
  <c r="K82" i="31" s="1"/>
  <c r="L82" i="29"/>
  <c r="L82" i="31" s="1"/>
  <c r="M82" i="29"/>
  <c r="M82" i="31" s="1"/>
  <c r="N82" i="29"/>
  <c r="N82" i="31" s="1"/>
  <c r="O82" i="29"/>
  <c r="O82" i="31" s="1"/>
  <c r="P82" i="29"/>
  <c r="P82" i="31" s="1"/>
  <c r="Q82" i="29"/>
  <c r="Q82" i="31" s="1"/>
  <c r="E83" i="29"/>
  <c r="E83" i="31" s="1"/>
  <c r="F83" i="29"/>
  <c r="F83" i="31" s="1"/>
  <c r="H83" i="29"/>
  <c r="H83" i="31" s="1"/>
  <c r="I83" i="29"/>
  <c r="I83" i="31" s="1"/>
  <c r="J83" i="29"/>
  <c r="J83" i="31" s="1"/>
  <c r="K83" i="29"/>
  <c r="K83" i="31" s="1"/>
  <c r="L83" i="29"/>
  <c r="L83" i="31" s="1"/>
  <c r="M83" i="29"/>
  <c r="M83" i="31" s="1"/>
  <c r="N83" i="29"/>
  <c r="N83" i="31" s="1"/>
  <c r="O83" i="29"/>
  <c r="O83" i="31" s="1"/>
  <c r="P83" i="29"/>
  <c r="P83" i="31" s="1"/>
  <c r="Q83" i="29"/>
  <c r="Q83" i="31" s="1"/>
  <c r="E86" i="29"/>
  <c r="E86" i="31" s="1"/>
  <c r="F86" i="29"/>
  <c r="F86" i="31" s="1"/>
  <c r="H86" i="29"/>
  <c r="H86" i="31" s="1"/>
  <c r="I86" i="29"/>
  <c r="I86" i="31" s="1"/>
  <c r="J86" i="29"/>
  <c r="J86" i="31" s="1"/>
  <c r="K86" i="29"/>
  <c r="K86" i="31" s="1"/>
  <c r="L86" i="29"/>
  <c r="L86" i="31" s="1"/>
  <c r="M86" i="29"/>
  <c r="M86" i="31" s="1"/>
  <c r="N86" i="29"/>
  <c r="N86" i="31" s="1"/>
  <c r="O86" i="29"/>
  <c r="O86" i="31" s="1"/>
  <c r="P86" i="29"/>
  <c r="P86" i="31" s="1"/>
  <c r="Q86" i="29"/>
  <c r="Q86" i="31" s="1"/>
  <c r="E87" i="29"/>
  <c r="E87" i="31" s="1"/>
  <c r="F87" i="29"/>
  <c r="F87" i="31" s="1"/>
  <c r="H87" i="29"/>
  <c r="H87" i="31" s="1"/>
  <c r="I87" i="29"/>
  <c r="I87" i="31" s="1"/>
  <c r="J87" i="29"/>
  <c r="J87" i="31" s="1"/>
  <c r="K87" i="29"/>
  <c r="K87" i="31" s="1"/>
  <c r="L87" i="29"/>
  <c r="L87" i="31" s="1"/>
  <c r="M87" i="29"/>
  <c r="M87" i="31" s="1"/>
  <c r="N87" i="29"/>
  <c r="N87" i="31" s="1"/>
  <c r="O87" i="29"/>
  <c r="O87" i="31" s="1"/>
  <c r="P87" i="29"/>
  <c r="P87" i="31" s="1"/>
  <c r="Q87" i="29"/>
  <c r="Q87" i="31" s="1"/>
  <c r="E88" i="29"/>
  <c r="E88" i="31" s="1"/>
  <c r="F88" i="29"/>
  <c r="F88" i="31" s="1"/>
  <c r="H88" i="29"/>
  <c r="H88" i="31" s="1"/>
  <c r="I88" i="29"/>
  <c r="I88" i="31" s="1"/>
  <c r="J88" i="29"/>
  <c r="J88" i="31" s="1"/>
  <c r="K88" i="29"/>
  <c r="K88" i="31" s="1"/>
  <c r="L88" i="29"/>
  <c r="L88" i="31" s="1"/>
  <c r="M88" i="29"/>
  <c r="M88" i="31" s="1"/>
  <c r="N88" i="29"/>
  <c r="N88" i="31" s="1"/>
  <c r="O88" i="29"/>
  <c r="O88" i="31" s="1"/>
  <c r="P88" i="29"/>
  <c r="P88" i="31" s="1"/>
  <c r="Q88" i="29"/>
  <c r="Q88" i="31" s="1"/>
  <c r="E90" i="29"/>
  <c r="E90" i="31" s="1"/>
  <c r="F90" i="29"/>
  <c r="F90" i="31" s="1"/>
  <c r="H90" i="29"/>
  <c r="H90" i="31" s="1"/>
  <c r="I90" i="29"/>
  <c r="I90" i="31" s="1"/>
  <c r="J90" i="29"/>
  <c r="J90" i="31" s="1"/>
  <c r="K90" i="29"/>
  <c r="K90" i="31" s="1"/>
  <c r="L90" i="29"/>
  <c r="L90" i="31" s="1"/>
  <c r="M90" i="29"/>
  <c r="M90" i="31" s="1"/>
  <c r="N90" i="29"/>
  <c r="N90" i="31" s="1"/>
  <c r="O90" i="29"/>
  <c r="O90" i="31" s="1"/>
  <c r="P90" i="29"/>
  <c r="P90" i="31" s="1"/>
  <c r="Q90" i="29"/>
  <c r="Q90" i="31" s="1"/>
  <c r="E91" i="29"/>
  <c r="E91" i="31" s="1"/>
  <c r="F91" i="29"/>
  <c r="F91" i="31" s="1"/>
  <c r="H91" i="29"/>
  <c r="H91" i="31" s="1"/>
  <c r="I91" i="29"/>
  <c r="I91" i="31" s="1"/>
  <c r="J91" i="29"/>
  <c r="J91" i="31" s="1"/>
  <c r="K91" i="29"/>
  <c r="K91" i="31" s="1"/>
  <c r="L91" i="29"/>
  <c r="L91" i="31" s="1"/>
  <c r="M91" i="29"/>
  <c r="M91" i="31" s="1"/>
  <c r="N91" i="29"/>
  <c r="N91" i="31" s="1"/>
  <c r="O91" i="29"/>
  <c r="O91" i="31" s="1"/>
  <c r="P91" i="29"/>
  <c r="P91" i="31" s="1"/>
  <c r="Q91" i="29"/>
  <c r="Q91" i="31" s="1"/>
  <c r="E92" i="29"/>
  <c r="E92" i="31" s="1"/>
  <c r="F92" i="29"/>
  <c r="F92" i="31" s="1"/>
  <c r="H92" i="29"/>
  <c r="H92" i="31" s="1"/>
  <c r="I92" i="29"/>
  <c r="I92" i="31" s="1"/>
  <c r="J92" i="29"/>
  <c r="J92" i="31" s="1"/>
  <c r="K92" i="29"/>
  <c r="K92" i="31" s="1"/>
  <c r="L92" i="29"/>
  <c r="L92" i="31" s="1"/>
  <c r="M92" i="29"/>
  <c r="M92" i="31" s="1"/>
  <c r="N92" i="29"/>
  <c r="N92" i="31" s="1"/>
  <c r="O92" i="29"/>
  <c r="O92" i="31" s="1"/>
  <c r="P92" i="29"/>
  <c r="P92" i="31" s="1"/>
  <c r="Q92" i="29"/>
  <c r="Q92" i="31" s="1"/>
  <c r="E94" i="29"/>
  <c r="E94" i="31" s="1"/>
  <c r="F94" i="29"/>
  <c r="F94" i="31" s="1"/>
  <c r="H94" i="29"/>
  <c r="H94" i="31" s="1"/>
  <c r="I94" i="29"/>
  <c r="I94" i="31" s="1"/>
  <c r="J94" i="29"/>
  <c r="J94" i="31" s="1"/>
  <c r="K94" i="29"/>
  <c r="K94" i="31" s="1"/>
  <c r="L94" i="29"/>
  <c r="L94" i="31" s="1"/>
  <c r="M94" i="29"/>
  <c r="M94" i="31" s="1"/>
  <c r="N94" i="29"/>
  <c r="N94" i="31" s="1"/>
  <c r="O94" i="29"/>
  <c r="O94" i="31" s="1"/>
  <c r="P94" i="29"/>
  <c r="P94" i="31" s="1"/>
  <c r="Q94" i="29"/>
  <c r="Q94" i="31" s="1"/>
  <c r="E95" i="29"/>
  <c r="E95" i="31" s="1"/>
  <c r="F95" i="29"/>
  <c r="F95" i="31" s="1"/>
  <c r="H95" i="29"/>
  <c r="H95" i="31" s="1"/>
  <c r="I95" i="29"/>
  <c r="I95" i="31" s="1"/>
  <c r="J95" i="29"/>
  <c r="J95" i="31" s="1"/>
  <c r="K95" i="29"/>
  <c r="K95" i="31" s="1"/>
  <c r="L95" i="29"/>
  <c r="L95" i="31" s="1"/>
  <c r="M95" i="29"/>
  <c r="M95" i="31" s="1"/>
  <c r="N95" i="29"/>
  <c r="N95" i="31" s="1"/>
  <c r="O95" i="29"/>
  <c r="O95" i="31" s="1"/>
  <c r="P95" i="29"/>
  <c r="P95" i="31" s="1"/>
  <c r="Q95" i="29"/>
  <c r="Q95" i="31" s="1"/>
  <c r="E96" i="29"/>
  <c r="E96" i="31" s="1"/>
  <c r="F96" i="29"/>
  <c r="F96" i="31" s="1"/>
  <c r="H96" i="29"/>
  <c r="H96" i="31" s="1"/>
  <c r="I96" i="29"/>
  <c r="I96" i="31" s="1"/>
  <c r="J96" i="29"/>
  <c r="J96" i="31" s="1"/>
  <c r="K96" i="29"/>
  <c r="K96" i="31" s="1"/>
  <c r="L96" i="29"/>
  <c r="L96" i="31" s="1"/>
  <c r="M96" i="29"/>
  <c r="M96" i="31" s="1"/>
  <c r="N96" i="29"/>
  <c r="N96" i="31" s="1"/>
  <c r="O96" i="29"/>
  <c r="O96" i="31" s="1"/>
  <c r="P96" i="29"/>
  <c r="P96" i="31" s="1"/>
  <c r="Q96" i="29"/>
  <c r="Q96" i="31" s="1"/>
  <c r="E97" i="29"/>
  <c r="E97" i="31" s="1"/>
  <c r="F97" i="29"/>
  <c r="F97" i="31" s="1"/>
  <c r="H97" i="29"/>
  <c r="H97" i="31" s="1"/>
  <c r="I97" i="29"/>
  <c r="I97" i="31" s="1"/>
  <c r="J97" i="29"/>
  <c r="J97" i="31" s="1"/>
  <c r="K97" i="29"/>
  <c r="K97" i="31" s="1"/>
  <c r="L97" i="29"/>
  <c r="L97" i="31" s="1"/>
  <c r="M97" i="29"/>
  <c r="M97" i="31" s="1"/>
  <c r="N97" i="29"/>
  <c r="N97" i="31" s="1"/>
  <c r="O97" i="29"/>
  <c r="O97" i="31" s="1"/>
  <c r="P97" i="29"/>
  <c r="P97" i="31" s="1"/>
  <c r="Q97" i="29"/>
  <c r="Q97" i="31" s="1"/>
  <c r="E101" i="29"/>
  <c r="E101" i="31" s="1"/>
  <c r="F101" i="29"/>
  <c r="F101" i="31" s="1"/>
  <c r="H101" i="29"/>
  <c r="H101" i="31" s="1"/>
  <c r="I101" i="29"/>
  <c r="I101" i="31" s="1"/>
  <c r="J101" i="29"/>
  <c r="J101" i="31" s="1"/>
  <c r="K101" i="29"/>
  <c r="K101" i="31" s="1"/>
  <c r="L101" i="29"/>
  <c r="L101" i="31" s="1"/>
  <c r="M101" i="29"/>
  <c r="M101" i="31" s="1"/>
  <c r="N101" i="29"/>
  <c r="N101" i="31" s="1"/>
  <c r="O101" i="29"/>
  <c r="O101" i="31" s="1"/>
  <c r="P101" i="29"/>
  <c r="P101" i="31" s="1"/>
  <c r="Q101" i="29"/>
  <c r="Q101" i="31" s="1"/>
  <c r="E104" i="29"/>
  <c r="E104" i="31" s="1"/>
  <c r="F104" i="29"/>
  <c r="F104" i="31" s="1"/>
  <c r="H104" i="29"/>
  <c r="H104" i="31" s="1"/>
  <c r="I104" i="29"/>
  <c r="I104" i="31" s="1"/>
  <c r="J104" i="29"/>
  <c r="J104" i="31" s="1"/>
  <c r="K104" i="29"/>
  <c r="K104" i="31" s="1"/>
  <c r="L104" i="29"/>
  <c r="L104" i="31" s="1"/>
  <c r="M104" i="29"/>
  <c r="M104" i="31" s="1"/>
  <c r="N104" i="29"/>
  <c r="N104" i="31" s="1"/>
  <c r="O104" i="29"/>
  <c r="O104" i="31" s="1"/>
  <c r="P104" i="29"/>
  <c r="P104" i="31" s="1"/>
  <c r="Q104" i="29"/>
  <c r="Q104" i="31" s="1"/>
  <c r="E105" i="29"/>
  <c r="E105" i="31" s="1"/>
  <c r="F105" i="29"/>
  <c r="F105" i="31" s="1"/>
  <c r="H105" i="29"/>
  <c r="H105" i="31" s="1"/>
  <c r="I105" i="29"/>
  <c r="I105" i="31" s="1"/>
  <c r="J105" i="29"/>
  <c r="J105" i="31" s="1"/>
  <c r="K105" i="29"/>
  <c r="K105" i="31" s="1"/>
  <c r="L105" i="29"/>
  <c r="L105" i="31" s="1"/>
  <c r="M105" i="29"/>
  <c r="M105" i="31" s="1"/>
  <c r="N105" i="29"/>
  <c r="N105" i="31" s="1"/>
  <c r="O105" i="29"/>
  <c r="O105" i="31" s="1"/>
  <c r="P105" i="29"/>
  <c r="P105" i="31" s="1"/>
  <c r="Q105" i="29"/>
  <c r="Q105" i="31" s="1"/>
  <c r="E106" i="29"/>
  <c r="E106" i="31" s="1"/>
  <c r="F106" i="29"/>
  <c r="F106" i="31" s="1"/>
  <c r="H106" i="29"/>
  <c r="H106" i="31" s="1"/>
  <c r="I106" i="29"/>
  <c r="I106" i="31" s="1"/>
  <c r="J106" i="29"/>
  <c r="J106" i="31" s="1"/>
  <c r="K106" i="29"/>
  <c r="K106" i="31" s="1"/>
  <c r="L106" i="29"/>
  <c r="L106" i="31" s="1"/>
  <c r="M106" i="29"/>
  <c r="M106" i="31" s="1"/>
  <c r="N106" i="29"/>
  <c r="N106" i="31" s="1"/>
  <c r="O106" i="29"/>
  <c r="O106" i="31" s="1"/>
  <c r="P106" i="29"/>
  <c r="P106" i="31" s="1"/>
  <c r="Q106" i="29"/>
  <c r="Q106" i="31" s="1"/>
  <c r="E109" i="29"/>
  <c r="E109" i="31" s="1"/>
  <c r="F109" i="29"/>
  <c r="F109" i="31" s="1"/>
  <c r="H109" i="29"/>
  <c r="H109" i="31" s="1"/>
  <c r="I109" i="29"/>
  <c r="I109" i="31" s="1"/>
  <c r="J109" i="29"/>
  <c r="J109" i="31" s="1"/>
  <c r="K109" i="29"/>
  <c r="K109" i="31" s="1"/>
  <c r="L109" i="29"/>
  <c r="L109" i="31" s="1"/>
  <c r="M109" i="29"/>
  <c r="M109" i="31" s="1"/>
  <c r="N109" i="29"/>
  <c r="N109" i="31" s="1"/>
  <c r="O109" i="29"/>
  <c r="O109" i="31" s="1"/>
  <c r="P109" i="29"/>
  <c r="P109" i="31" s="1"/>
  <c r="Q109" i="29"/>
  <c r="Q109" i="31" s="1"/>
  <c r="E110" i="29"/>
  <c r="E110" i="31" s="1"/>
  <c r="F110" i="29"/>
  <c r="F110" i="31" s="1"/>
  <c r="H110" i="29"/>
  <c r="H110" i="31" s="1"/>
  <c r="I110" i="29"/>
  <c r="I110" i="31" s="1"/>
  <c r="J110" i="29"/>
  <c r="J110" i="31" s="1"/>
  <c r="K110" i="29"/>
  <c r="K110" i="31" s="1"/>
  <c r="L110" i="29"/>
  <c r="L110" i="31" s="1"/>
  <c r="M110" i="29"/>
  <c r="M110" i="31" s="1"/>
  <c r="N110" i="29"/>
  <c r="N110" i="31" s="1"/>
  <c r="O110" i="29"/>
  <c r="O110" i="31" s="1"/>
  <c r="P110" i="29"/>
  <c r="P110" i="31" s="1"/>
  <c r="Q110" i="29"/>
  <c r="Q110" i="31" s="1"/>
  <c r="E111" i="29"/>
  <c r="E111" i="31" s="1"/>
  <c r="F111" i="29"/>
  <c r="F111" i="31" s="1"/>
  <c r="H111" i="29"/>
  <c r="H111" i="31" s="1"/>
  <c r="I111" i="29"/>
  <c r="I111" i="31" s="1"/>
  <c r="J111" i="29"/>
  <c r="J111" i="31" s="1"/>
  <c r="K111" i="29"/>
  <c r="K111" i="31" s="1"/>
  <c r="L111" i="29"/>
  <c r="L111" i="31" s="1"/>
  <c r="M111" i="29"/>
  <c r="M111" i="31" s="1"/>
  <c r="N111" i="29"/>
  <c r="N111" i="31" s="1"/>
  <c r="O111" i="29"/>
  <c r="O111" i="31" s="1"/>
  <c r="P111" i="29"/>
  <c r="P111" i="31" s="1"/>
  <c r="Q111" i="29"/>
  <c r="Q111" i="31" s="1"/>
  <c r="E113" i="29"/>
  <c r="E113" i="31" s="1"/>
  <c r="F113" i="29"/>
  <c r="F113" i="31" s="1"/>
  <c r="H113" i="29"/>
  <c r="H113" i="31" s="1"/>
  <c r="I113" i="29"/>
  <c r="I113" i="31" s="1"/>
  <c r="J113" i="29"/>
  <c r="J113" i="31" s="1"/>
  <c r="K113" i="29"/>
  <c r="K113" i="31" s="1"/>
  <c r="L113" i="29"/>
  <c r="L113" i="31" s="1"/>
  <c r="M113" i="29"/>
  <c r="M113" i="31" s="1"/>
  <c r="N113" i="29"/>
  <c r="N113" i="31" s="1"/>
  <c r="O113" i="29"/>
  <c r="O113" i="31" s="1"/>
  <c r="P113" i="29"/>
  <c r="P113" i="31" s="1"/>
  <c r="Q113" i="29"/>
  <c r="Q113" i="31" s="1"/>
  <c r="E114" i="29"/>
  <c r="E114" i="31" s="1"/>
  <c r="F114" i="29"/>
  <c r="F114" i="31" s="1"/>
  <c r="H114" i="29"/>
  <c r="H114" i="31" s="1"/>
  <c r="I114" i="29"/>
  <c r="I114" i="31" s="1"/>
  <c r="J114" i="29"/>
  <c r="J114" i="31" s="1"/>
  <c r="K114" i="29"/>
  <c r="K114" i="31" s="1"/>
  <c r="L114" i="29"/>
  <c r="L114" i="31" s="1"/>
  <c r="M114" i="29"/>
  <c r="M114" i="31" s="1"/>
  <c r="N114" i="29"/>
  <c r="N114" i="31" s="1"/>
  <c r="O114" i="29"/>
  <c r="O114" i="31" s="1"/>
  <c r="P114" i="29"/>
  <c r="P114" i="31" s="1"/>
  <c r="Q114" i="29"/>
  <c r="Q114" i="31" s="1"/>
  <c r="E115" i="29"/>
  <c r="E115" i="31" s="1"/>
  <c r="F115" i="29"/>
  <c r="F115" i="31" s="1"/>
  <c r="H115" i="29"/>
  <c r="H115" i="31" s="1"/>
  <c r="I115" i="29"/>
  <c r="I115" i="31" s="1"/>
  <c r="J115" i="29"/>
  <c r="J115" i="31" s="1"/>
  <c r="K115" i="29"/>
  <c r="K115" i="31" s="1"/>
  <c r="L115" i="29"/>
  <c r="L115" i="31" s="1"/>
  <c r="M115" i="29"/>
  <c r="M115" i="31" s="1"/>
  <c r="N115" i="29"/>
  <c r="N115" i="31" s="1"/>
  <c r="O115" i="29"/>
  <c r="O115" i="31" s="1"/>
  <c r="P115" i="29"/>
  <c r="P115" i="31" s="1"/>
  <c r="Q115" i="29"/>
  <c r="Q115" i="31" s="1"/>
  <c r="E116" i="29"/>
  <c r="E116" i="31" s="1"/>
  <c r="F116" i="29"/>
  <c r="F116" i="31" s="1"/>
  <c r="H116" i="29"/>
  <c r="H116" i="31" s="1"/>
  <c r="I116" i="29"/>
  <c r="I116" i="31" s="1"/>
  <c r="J116" i="29"/>
  <c r="J116" i="31" s="1"/>
  <c r="K116" i="29"/>
  <c r="K116" i="31" s="1"/>
  <c r="L116" i="29"/>
  <c r="L116" i="31" s="1"/>
  <c r="M116" i="29"/>
  <c r="M116" i="31" s="1"/>
  <c r="N116" i="29"/>
  <c r="N116" i="31" s="1"/>
  <c r="O116" i="29"/>
  <c r="O116" i="31" s="1"/>
  <c r="P116" i="29"/>
  <c r="P116" i="31" s="1"/>
  <c r="Q116" i="29"/>
  <c r="Q116" i="31" s="1"/>
  <c r="E117" i="29"/>
  <c r="E117" i="31" s="1"/>
  <c r="F117" i="29"/>
  <c r="F117" i="31" s="1"/>
  <c r="H117" i="29"/>
  <c r="H117" i="31" s="1"/>
  <c r="I117" i="29"/>
  <c r="I117" i="31" s="1"/>
  <c r="J117" i="29"/>
  <c r="J117" i="31" s="1"/>
  <c r="K117" i="29"/>
  <c r="K117" i="31" s="1"/>
  <c r="L117" i="29"/>
  <c r="L117" i="31" s="1"/>
  <c r="M117" i="29"/>
  <c r="M117" i="31" s="1"/>
  <c r="N117" i="29"/>
  <c r="N117" i="31" s="1"/>
  <c r="O117" i="29"/>
  <c r="O117" i="31" s="1"/>
  <c r="P117" i="29"/>
  <c r="P117" i="31" s="1"/>
  <c r="Q117" i="29"/>
  <c r="Q117" i="31" s="1"/>
  <c r="E118" i="29"/>
  <c r="E118" i="31" s="1"/>
  <c r="F118" i="29"/>
  <c r="F118" i="31" s="1"/>
  <c r="H118" i="29"/>
  <c r="H118" i="31" s="1"/>
  <c r="I118" i="29"/>
  <c r="I118" i="31" s="1"/>
  <c r="J118" i="29"/>
  <c r="J118" i="31" s="1"/>
  <c r="K118" i="29"/>
  <c r="K118" i="31" s="1"/>
  <c r="L118" i="29"/>
  <c r="L118" i="31" s="1"/>
  <c r="M118" i="29"/>
  <c r="M118" i="31" s="1"/>
  <c r="N118" i="29"/>
  <c r="N118" i="31" s="1"/>
  <c r="O118" i="29"/>
  <c r="O118" i="31" s="1"/>
  <c r="P118" i="29"/>
  <c r="P118" i="31" s="1"/>
  <c r="Q118" i="29"/>
  <c r="Q118" i="31" s="1"/>
  <c r="E119" i="29"/>
  <c r="E119" i="31" s="1"/>
  <c r="F119" i="29"/>
  <c r="F119" i="31" s="1"/>
  <c r="H119" i="29"/>
  <c r="H119" i="31" s="1"/>
  <c r="I119" i="29"/>
  <c r="I119" i="31" s="1"/>
  <c r="J119" i="29"/>
  <c r="J119" i="31" s="1"/>
  <c r="K119" i="29"/>
  <c r="K119" i="31" s="1"/>
  <c r="L119" i="29"/>
  <c r="L119" i="31" s="1"/>
  <c r="M119" i="29"/>
  <c r="M119" i="31" s="1"/>
  <c r="N119" i="29"/>
  <c r="N119" i="31" s="1"/>
  <c r="O119" i="29"/>
  <c r="O119" i="31" s="1"/>
  <c r="P119" i="29"/>
  <c r="P119" i="31" s="1"/>
  <c r="Q119" i="29"/>
  <c r="Q119" i="31" s="1"/>
  <c r="E121" i="29"/>
  <c r="E121" i="31" s="1"/>
  <c r="F121" i="29"/>
  <c r="F121" i="31" s="1"/>
  <c r="H121" i="29"/>
  <c r="H121" i="31" s="1"/>
  <c r="I121" i="29"/>
  <c r="I121" i="31" s="1"/>
  <c r="J121" i="29"/>
  <c r="J121" i="31" s="1"/>
  <c r="K121" i="29"/>
  <c r="K121" i="31" s="1"/>
  <c r="L121" i="29"/>
  <c r="L121" i="31" s="1"/>
  <c r="M121" i="29"/>
  <c r="M121" i="31" s="1"/>
  <c r="N121" i="29"/>
  <c r="N121" i="31" s="1"/>
  <c r="O121" i="29"/>
  <c r="O121" i="31" s="1"/>
  <c r="P121" i="29"/>
  <c r="P121" i="31" s="1"/>
  <c r="Q121" i="29"/>
  <c r="Q121" i="31" s="1"/>
  <c r="E123" i="29"/>
  <c r="E123" i="31" s="1"/>
  <c r="F123" i="29"/>
  <c r="F123" i="31" s="1"/>
  <c r="H123" i="29"/>
  <c r="H123" i="31" s="1"/>
  <c r="I123" i="29"/>
  <c r="I123" i="31" s="1"/>
  <c r="J123" i="29"/>
  <c r="J123" i="31" s="1"/>
  <c r="K123" i="29"/>
  <c r="K123" i="31" s="1"/>
  <c r="L123" i="29"/>
  <c r="L123" i="31" s="1"/>
  <c r="M123" i="29"/>
  <c r="M123" i="31" s="1"/>
  <c r="N123" i="29"/>
  <c r="N123" i="31" s="1"/>
  <c r="O123" i="29"/>
  <c r="O123" i="31" s="1"/>
  <c r="P123" i="29"/>
  <c r="P123" i="31" s="1"/>
  <c r="Q123" i="29"/>
  <c r="Q123" i="31" s="1"/>
  <c r="E125" i="29"/>
  <c r="E125" i="31" s="1"/>
  <c r="F125" i="29"/>
  <c r="F125" i="31" s="1"/>
  <c r="H125" i="29"/>
  <c r="H125" i="31" s="1"/>
  <c r="I125" i="29"/>
  <c r="I125" i="31" s="1"/>
  <c r="J125" i="29"/>
  <c r="J125" i="31" s="1"/>
  <c r="K125" i="29"/>
  <c r="K125" i="31" s="1"/>
  <c r="L125" i="29"/>
  <c r="L125" i="31" s="1"/>
  <c r="M125" i="29"/>
  <c r="M125" i="31" s="1"/>
  <c r="N125" i="29"/>
  <c r="N125" i="31" s="1"/>
  <c r="O125" i="29"/>
  <c r="O125" i="31" s="1"/>
  <c r="P125" i="29"/>
  <c r="P125" i="31" s="1"/>
  <c r="Q125" i="29"/>
  <c r="Q125" i="31" s="1"/>
  <c r="E128" i="29"/>
  <c r="E128" i="31" s="1"/>
  <c r="F128" i="29"/>
  <c r="F128" i="31" s="1"/>
  <c r="H128" i="29"/>
  <c r="H128" i="31" s="1"/>
  <c r="I128" i="29"/>
  <c r="I128" i="31" s="1"/>
  <c r="J128" i="29"/>
  <c r="J128" i="31" s="1"/>
  <c r="K128" i="29"/>
  <c r="K128" i="31" s="1"/>
  <c r="L128" i="29"/>
  <c r="L128" i="31" s="1"/>
  <c r="M128" i="29"/>
  <c r="M128" i="31" s="1"/>
  <c r="N128" i="29"/>
  <c r="N128" i="31" s="1"/>
  <c r="O128" i="29"/>
  <c r="O128" i="31" s="1"/>
  <c r="P128" i="29"/>
  <c r="P128" i="31" s="1"/>
  <c r="Q128" i="29"/>
  <c r="Q128" i="31" s="1"/>
  <c r="E130" i="29"/>
  <c r="E130" i="31" s="1"/>
  <c r="F130" i="29"/>
  <c r="F130" i="31" s="1"/>
  <c r="H130" i="29"/>
  <c r="H130" i="31" s="1"/>
  <c r="I130" i="29"/>
  <c r="I130" i="31" s="1"/>
  <c r="J130" i="29"/>
  <c r="J130" i="31" s="1"/>
  <c r="K130" i="29"/>
  <c r="K130" i="31" s="1"/>
  <c r="L130" i="29"/>
  <c r="L130" i="31" s="1"/>
  <c r="M130" i="29"/>
  <c r="M130" i="31" s="1"/>
  <c r="N130" i="29"/>
  <c r="N130" i="31" s="1"/>
  <c r="O130" i="29"/>
  <c r="O130" i="31" s="1"/>
  <c r="P130" i="29"/>
  <c r="P130" i="31" s="1"/>
  <c r="Q130" i="29"/>
  <c r="Q130" i="31" s="1"/>
  <c r="E131" i="29"/>
  <c r="E131" i="31" s="1"/>
  <c r="F131" i="29"/>
  <c r="F131" i="31" s="1"/>
  <c r="H131" i="29"/>
  <c r="H131" i="31" s="1"/>
  <c r="I131" i="29"/>
  <c r="I131" i="31" s="1"/>
  <c r="J131" i="29"/>
  <c r="J131" i="31" s="1"/>
  <c r="K131" i="29"/>
  <c r="K131" i="31" s="1"/>
  <c r="L131" i="29"/>
  <c r="L131" i="31" s="1"/>
  <c r="M131" i="29"/>
  <c r="M131" i="31" s="1"/>
  <c r="N131" i="29"/>
  <c r="N131" i="31" s="1"/>
  <c r="O131" i="29"/>
  <c r="O131" i="31" s="1"/>
  <c r="P131" i="29"/>
  <c r="P131" i="31" s="1"/>
  <c r="Q131" i="29"/>
  <c r="Q131" i="31" s="1"/>
  <c r="E132" i="29"/>
  <c r="E132" i="31" s="1"/>
  <c r="F132" i="29"/>
  <c r="F132" i="31" s="1"/>
  <c r="H132" i="29"/>
  <c r="H132" i="31" s="1"/>
  <c r="I132" i="29"/>
  <c r="I132" i="31" s="1"/>
  <c r="J132" i="29"/>
  <c r="J132" i="31" s="1"/>
  <c r="K132" i="29"/>
  <c r="K132" i="31" s="1"/>
  <c r="L132" i="29"/>
  <c r="L132" i="31" s="1"/>
  <c r="M132" i="29"/>
  <c r="M132" i="31" s="1"/>
  <c r="N132" i="29"/>
  <c r="N132" i="31" s="1"/>
  <c r="O132" i="29"/>
  <c r="O132" i="31" s="1"/>
  <c r="P132" i="29"/>
  <c r="P132" i="31" s="1"/>
  <c r="Q132" i="29"/>
  <c r="Q132" i="31" s="1"/>
  <c r="E133" i="29"/>
  <c r="E133" i="31" s="1"/>
  <c r="F133" i="29"/>
  <c r="F133" i="31" s="1"/>
  <c r="H133" i="29"/>
  <c r="H133" i="31" s="1"/>
  <c r="I133" i="29"/>
  <c r="I133" i="31" s="1"/>
  <c r="J133" i="29"/>
  <c r="J133" i="31" s="1"/>
  <c r="K133" i="29"/>
  <c r="K133" i="31" s="1"/>
  <c r="L133" i="29"/>
  <c r="L133" i="31" s="1"/>
  <c r="M133" i="29"/>
  <c r="M133" i="31" s="1"/>
  <c r="N133" i="29"/>
  <c r="N133" i="31" s="1"/>
  <c r="O133" i="29"/>
  <c r="O133" i="31" s="1"/>
  <c r="P133" i="29"/>
  <c r="P133" i="31" s="1"/>
  <c r="Q133" i="29"/>
  <c r="Q133" i="31" s="1"/>
  <c r="E136" i="29"/>
  <c r="E136" i="31" s="1"/>
  <c r="F136" i="29"/>
  <c r="F136" i="31" s="1"/>
  <c r="H136" i="29"/>
  <c r="H136" i="31" s="1"/>
  <c r="I136" i="29"/>
  <c r="I136" i="31" s="1"/>
  <c r="J136" i="29"/>
  <c r="J136" i="31" s="1"/>
  <c r="K136" i="29"/>
  <c r="K136" i="31" s="1"/>
  <c r="L136" i="29"/>
  <c r="L136" i="31" s="1"/>
  <c r="M136" i="29"/>
  <c r="M136" i="31" s="1"/>
  <c r="N136" i="29"/>
  <c r="N136" i="31" s="1"/>
  <c r="O136" i="29"/>
  <c r="O136" i="31" s="1"/>
  <c r="P136" i="29"/>
  <c r="P136" i="31" s="1"/>
  <c r="Q136" i="29"/>
  <c r="Q136" i="31" s="1"/>
  <c r="E137" i="29"/>
  <c r="E137" i="31" s="1"/>
  <c r="F137" i="29"/>
  <c r="F137" i="31" s="1"/>
  <c r="H137" i="29"/>
  <c r="H137" i="31" s="1"/>
  <c r="I137" i="29"/>
  <c r="I137" i="31" s="1"/>
  <c r="J137" i="29"/>
  <c r="J137" i="31" s="1"/>
  <c r="K137" i="29"/>
  <c r="K137" i="31" s="1"/>
  <c r="L137" i="29"/>
  <c r="L137" i="31" s="1"/>
  <c r="M137" i="29"/>
  <c r="M137" i="31" s="1"/>
  <c r="N137" i="29"/>
  <c r="N137" i="31" s="1"/>
  <c r="O137" i="29"/>
  <c r="O137" i="31" s="1"/>
  <c r="P137" i="29"/>
  <c r="P137" i="31" s="1"/>
  <c r="Q137" i="29"/>
  <c r="Q137" i="31" s="1"/>
  <c r="E140" i="29"/>
  <c r="E140" i="31" s="1"/>
  <c r="F140" i="29"/>
  <c r="F140" i="31" s="1"/>
  <c r="H140" i="29"/>
  <c r="H140" i="31" s="1"/>
  <c r="I140" i="29"/>
  <c r="I140" i="31" s="1"/>
  <c r="J140" i="29"/>
  <c r="J140" i="31" s="1"/>
  <c r="K140" i="29"/>
  <c r="K140" i="31" s="1"/>
  <c r="L140" i="29"/>
  <c r="L140" i="31" s="1"/>
  <c r="M140" i="29"/>
  <c r="M140" i="31" s="1"/>
  <c r="N140" i="29"/>
  <c r="N140" i="31" s="1"/>
  <c r="O140" i="29"/>
  <c r="O140" i="31" s="1"/>
  <c r="P140" i="29"/>
  <c r="P140" i="31" s="1"/>
  <c r="Q140" i="29"/>
  <c r="Q140" i="31" s="1"/>
  <c r="E142" i="29"/>
  <c r="E142" i="31" s="1"/>
  <c r="F142" i="29"/>
  <c r="F142" i="31" s="1"/>
  <c r="H142" i="29"/>
  <c r="H142" i="31" s="1"/>
  <c r="I142" i="29"/>
  <c r="I142" i="31" s="1"/>
  <c r="J142" i="29"/>
  <c r="J142" i="31" s="1"/>
  <c r="K142" i="29"/>
  <c r="K142" i="31" s="1"/>
  <c r="L142" i="29"/>
  <c r="L142" i="31" s="1"/>
  <c r="M142" i="29"/>
  <c r="M142" i="31" s="1"/>
  <c r="N142" i="29"/>
  <c r="N142" i="31" s="1"/>
  <c r="O142" i="29"/>
  <c r="O142" i="31" s="1"/>
  <c r="P142" i="29"/>
  <c r="P142" i="31" s="1"/>
  <c r="Q142" i="29"/>
  <c r="Q142" i="31" s="1"/>
  <c r="E145" i="29"/>
  <c r="E145" i="31" s="1"/>
  <c r="F145" i="29"/>
  <c r="F145" i="31" s="1"/>
  <c r="H145" i="29"/>
  <c r="H145" i="31" s="1"/>
  <c r="I145" i="29"/>
  <c r="I145" i="31" s="1"/>
  <c r="J145" i="29"/>
  <c r="J145" i="31" s="1"/>
  <c r="K145" i="29"/>
  <c r="K145" i="31" s="1"/>
  <c r="L145" i="29"/>
  <c r="L145" i="31" s="1"/>
  <c r="M145" i="29"/>
  <c r="M145" i="31" s="1"/>
  <c r="N145" i="29"/>
  <c r="N145" i="31" s="1"/>
  <c r="O145" i="29"/>
  <c r="O145" i="31" s="1"/>
  <c r="P145" i="29"/>
  <c r="P145" i="31" s="1"/>
  <c r="Q145" i="29"/>
  <c r="Q145" i="31" s="1"/>
  <c r="E147" i="29"/>
  <c r="E147" i="31" s="1"/>
  <c r="F147" i="29"/>
  <c r="F147" i="31" s="1"/>
  <c r="H147" i="29"/>
  <c r="H147" i="31" s="1"/>
  <c r="I147" i="29"/>
  <c r="I147" i="31" s="1"/>
  <c r="J147" i="29"/>
  <c r="J147" i="31" s="1"/>
  <c r="K147" i="29"/>
  <c r="K147" i="31" s="1"/>
  <c r="L147" i="29"/>
  <c r="L147" i="31" s="1"/>
  <c r="M147" i="29"/>
  <c r="M147" i="31" s="1"/>
  <c r="N147" i="29"/>
  <c r="N147" i="31" s="1"/>
  <c r="O147" i="29"/>
  <c r="O147" i="31" s="1"/>
  <c r="P147" i="29"/>
  <c r="P147" i="31" s="1"/>
  <c r="Q147" i="29"/>
  <c r="Q147" i="31" s="1"/>
  <c r="E149" i="29"/>
  <c r="E149" i="31" s="1"/>
  <c r="F149" i="29"/>
  <c r="F149" i="31" s="1"/>
  <c r="H149" i="29"/>
  <c r="H149" i="31" s="1"/>
  <c r="I149" i="29"/>
  <c r="I149" i="31" s="1"/>
  <c r="J149" i="29"/>
  <c r="J149" i="31" s="1"/>
  <c r="K149" i="29"/>
  <c r="K149" i="31" s="1"/>
  <c r="L149" i="29"/>
  <c r="L149" i="31" s="1"/>
  <c r="M149" i="29"/>
  <c r="M149" i="31" s="1"/>
  <c r="N149" i="29"/>
  <c r="N149" i="31" s="1"/>
  <c r="O149" i="29"/>
  <c r="O149" i="31" s="1"/>
  <c r="P149" i="29"/>
  <c r="P149" i="31" s="1"/>
  <c r="Q149" i="29"/>
  <c r="Q149" i="31" s="1"/>
  <c r="E151" i="29"/>
  <c r="E151" i="31" s="1"/>
  <c r="F151" i="29"/>
  <c r="F151" i="31" s="1"/>
  <c r="H151" i="29"/>
  <c r="H151" i="31" s="1"/>
  <c r="I151" i="29"/>
  <c r="I151" i="31" s="1"/>
  <c r="J151" i="29"/>
  <c r="J151" i="31" s="1"/>
  <c r="K151" i="29"/>
  <c r="K151" i="31" s="1"/>
  <c r="L151" i="29"/>
  <c r="L151" i="31" s="1"/>
  <c r="M151" i="29"/>
  <c r="M151" i="31" s="1"/>
  <c r="N151" i="29"/>
  <c r="N151" i="31" s="1"/>
  <c r="O151" i="29"/>
  <c r="O151" i="31" s="1"/>
  <c r="P151" i="29"/>
  <c r="P151" i="31" s="1"/>
  <c r="Q151" i="29"/>
  <c r="Q151" i="31" s="1"/>
  <c r="E153" i="29"/>
  <c r="E153" i="31" s="1"/>
  <c r="F153" i="29"/>
  <c r="F153" i="31" s="1"/>
  <c r="H153" i="29"/>
  <c r="H153" i="31" s="1"/>
  <c r="I153" i="29"/>
  <c r="I153" i="31" s="1"/>
  <c r="J153" i="29"/>
  <c r="J153" i="31" s="1"/>
  <c r="K153" i="29"/>
  <c r="K153" i="31" s="1"/>
  <c r="L153" i="29"/>
  <c r="L153" i="31" s="1"/>
  <c r="M153" i="29"/>
  <c r="M153" i="31" s="1"/>
  <c r="N153" i="29"/>
  <c r="N153" i="31" s="1"/>
  <c r="O153" i="29"/>
  <c r="O153" i="31" s="1"/>
  <c r="P153" i="29"/>
  <c r="P153" i="31" s="1"/>
  <c r="Q153" i="29"/>
  <c r="Q153" i="31" s="1"/>
  <c r="E156" i="29"/>
  <c r="E156" i="31" s="1"/>
  <c r="F156" i="29"/>
  <c r="F156" i="31" s="1"/>
  <c r="H156" i="29"/>
  <c r="H156" i="31" s="1"/>
  <c r="I156" i="29"/>
  <c r="I156" i="31" s="1"/>
  <c r="J156" i="29"/>
  <c r="J156" i="31" s="1"/>
  <c r="K156" i="29"/>
  <c r="K156" i="31" s="1"/>
  <c r="L156" i="29"/>
  <c r="L156" i="31" s="1"/>
  <c r="M156" i="29"/>
  <c r="M156" i="31" s="1"/>
  <c r="N156" i="29"/>
  <c r="N156" i="31" s="1"/>
  <c r="O156" i="29"/>
  <c r="O156" i="31" s="1"/>
  <c r="P156" i="29"/>
  <c r="P156" i="31" s="1"/>
  <c r="Q156" i="29"/>
  <c r="Q156" i="31" s="1"/>
  <c r="E158" i="29"/>
  <c r="E158" i="31" s="1"/>
  <c r="F158" i="29"/>
  <c r="F158" i="31" s="1"/>
  <c r="H158" i="29"/>
  <c r="H158" i="31" s="1"/>
  <c r="I158" i="29"/>
  <c r="I158" i="31" s="1"/>
  <c r="J158" i="29"/>
  <c r="J158" i="31" s="1"/>
  <c r="K158" i="29"/>
  <c r="K158" i="31" s="1"/>
  <c r="L158" i="29"/>
  <c r="L158" i="31" s="1"/>
  <c r="M158" i="29"/>
  <c r="M158" i="31" s="1"/>
  <c r="N158" i="29"/>
  <c r="N158" i="31" s="1"/>
  <c r="O158" i="29"/>
  <c r="O158" i="31" s="1"/>
  <c r="P158" i="29"/>
  <c r="P158" i="31" s="1"/>
  <c r="Q158" i="29"/>
  <c r="Q158" i="31" s="1"/>
  <c r="E160" i="29"/>
  <c r="E160" i="31" s="1"/>
  <c r="F160" i="29"/>
  <c r="F160" i="31" s="1"/>
  <c r="H160" i="29"/>
  <c r="H160" i="31" s="1"/>
  <c r="I160" i="29"/>
  <c r="I160" i="31" s="1"/>
  <c r="J160" i="29"/>
  <c r="J160" i="31" s="1"/>
  <c r="K160" i="29"/>
  <c r="K160" i="31" s="1"/>
  <c r="L160" i="29"/>
  <c r="L160" i="31" s="1"/>
  <c r="M160" i="29"/>
  <c r="M160" i="31" s="1"/>
  <c r="N160" i="29"/>
  <c r="N160" i="31" s="1"/>
  <c r="O160" i="29"/>
  <c r="O160" i="31" s="1"/>
  <c r="P160" i="29"/>
  <c r="P160" i="31" s="1"/>
  <c r="Q160" i="29"/>
  <c r="Q160" i="31" s="1"/>
  <c r="E162" i="29"/>
  <c r="E162" i="31" s="1"/>
  <c r="F162" i="29"/>
  <c r="F162" i="31" s="1"/>
  <c r="H162" i="29"/>
  <c r="H162" i="31" s="1"/>
  <c r="I162" i="29"/>
  <c r="I162" i="31" s="1"/>
  <c r="J162" i="29"/>
  <c r="J162" i="31" s="1"/>
  <c r="K162" i="29"/>
  <c r="K162" i="31" s="1"/>
  <c r="L162" i="29"/>
  <c r="L162" i="31" s="1"/>
  <c r="M162" i="29"/>
  <c r="M162" i="31" s="1"/>
  <c r="N162" i="29"/>
  <c r="N162" i="31" s="1"/>
  <c r="O162" i="29"/>
  <c r="O162" i="31" s="1"/>
  <c r="P162" i="29"/>
  <c r="P162" i="31" s="1"/>
  <c r="Q162" i="29"/>
  <c r="Q162" i="31" s="1"/>
  <c r="E163" i="29"/>
  <c r="E163" i="31" s="1"/>
  <c r="F163" i="29"/>
  <c r="F163" i="31" s="1"/>
  <c r="H163" i="29"/>
  <c r="H163" i="31" s="1"/>
  <c r="I163" i="29"/>
  <c r="I163" i="31" s="1"/>
  <c r="J163" i="29"/>
  <c r="J163" i="31" s="1"/>
  <c r="K163" i="29"/>
  <c r="K163" i="31" s="1"/>
  <c r="L163" i="29"/>
  <c r="L163" i="31" s="1"/>
  <c r="M163" i="29"/>
  <c r="M163" i="31" s="1"/>
  <c r="N163" i="29"/>
  <c r="N163" i="31" s="1"/>
  <c r="O163" i="29"/>
  <c r="O163" i="31" s="1"/>
  <c r="P163" i="29"/>
  <c r="P163" i="31" s="1"/>
  <c r="Q163" i="29"/>
  <c r="Q163" i="31" s="1"/>
  <c r="E165" i="29"/>
  <c r="E165" i="31" s="1"/>
  <c r="F165" i="29"/>
  <c r="F165" i="31" s="1"/>
  <c r="H165" i="29"/>
  <c r="H165" i="31" s="1"/>
  <c r="I165" i="29"/>
  <c r="I165" i="31" s="1"/>
  <c r="J165" i="29"/>
  <c r="J165" i="31" s="1"/>
  <c r="K165" i="29"/>
  <c r="K165" i="31" s="1"/>
  <c r="L165" i="29"/>
  <c r="L165" i="31" s="1"/>
  <c r="M165" i="29"/>
  <c r="M165" i="31" s="1"/>
  <c r="N165" i="29"/>
  <c r="N165" i="31" s="1"/>
  <c r="O165" i="29"/>
  <c r="O165" i="31" s="1"/>
  <c r="P165" i="29"/>
  <c r="P165" i="31" s="1"/>
  <c r="Q165" i="29"/>
  <c r="Q165" i="31" s="1"/>
  <c r="E168" i="29"/>
  <c r="E168" i="31" s="1"/>
  <c r="F168" i="29"/>
  <c r="F168" i="31" s="1"/>
  <c r="H168" i="29"/>
  <c r="H168" i="31" s="1"/>
  <c r="I168" i="29"/>
  <c r="I168" i="31" s="1"/>
  <c r="J168" i="29"/>
  <c r="J168" i="31" s="1"/>
  <c r="K168" i="29"/>
  <c r="K168" i="31" s="1"/>
  <c r="L168" i="29"/>
  <c r="L168" i="31" s="1"/>
  <c r="M168" i="29"/>
  <c r="M168" i="31" s="1"/>
  <c r="N168" i="29"/>
  <c r="N168" i="31" s="1"/>
  <c r="O168" i="29"/>
  <c r="O168" i="31" s="1"/>
  <c r="P168" i="29"/>
  <c r="P168" i="31" s="1"/>
  <c r="Q168" i="29"/>
  <c r="Q168" i="31" s="1"/>
  <c r="E170" i="29"/>
  <c r="E170" i="31" s="1"/>
  <c r="F170" i="29"/>
  <c r="F170" i="31" s="1"/>
  <c r="H170" i="29"/>
  <c r="H170" i="31" s="1"/>
  <c r="I170" i="29"/>
  <c r="I170" i="31" s="1"/>
  <c r="J170" i="29"/>
  <c r="J170" i="31" s="1"/>
  <c r="K170" i="29"/>
  <c r="K170" i="31" s="1"/>
  <c r="L170" i="29"/>
  <c r="L170" i="31" s="1"/>
  <c r="M170" i="29"/>
  <c r="M170" i="31" s="1"/>
  <c r="N170" i="29"/>
  <c r="N170" i="31" s="1"/>
  <c r="O170" i="29"/>
  <c r="O170" i="31" s="1"/>
  <c r="P170" i="29"/>
  <c r="P170" i="31" s="1"/>
  <c r="Q170" i="29"/>
  <c r="Q170" i="31" s="1"/>
  <c r="E173" i="29"/>
  <c r="E173" i="31" s="1"/>
  <c r="F173" i="29"/>
  <c r="F173" i="31" s="1"/>
  <c r="H173" i="29"/>
  <c r="H173" i="31" s="1"/>
  <c r="I173" i="29"/>
  <c r="I173" i="31" s="1"/>
  <c r="J173" i="29"/>
  <c r="J173" i="31" s="1"/>
  <c r="K173" i="29"/>
  <c r="K173" i="31" s="1"/>
  <c r="L173" i="29"/>
  <c r="L173" i="31" s="1"/>
  <c r="M173" i="29"/>
  <c r="M173" i="31" s="1"/>
  <c r="N173" i="29"/>
  <c r="N173" i="31" s="1"/>
  <c r="O173" i="29"/>
  <c r="O173" i="31" s="1"/>
  <c r="P173" i="29"/>
  <c r="P173" i="31" s="1"/>
  <c r="Q173" i="29"/>
  <c r="Q173" i="31" s="1"/>
  <c r="E174" i="29"/>
  <c r="E174" i="31" s="1"/>
  <c r="F174" i="29"/>
  <c r="F174" i="31" s="1"/>
  <c r="H174" i="29"/>
  <c r="H174" i="31" s="1"/>
  <c r="I174" i="29"/>
  <c r="I174" i="31" s="1"/>
  <c r="J174" i="29"/>
  <c r="J174" i="31" s="1"/>
  <c r="K174" i="29"/>
  <c r="K174" i="31" s="1"/>
  <c r="L174" i="29"/>
  <c r="L174" i="31" s="1"/>
  <c r="M174" i="29"/>
  <c r="M174" i="31" s="1"/>
  <c r="N174" i="29"/>
  <c r="N174" i="31" s="1"/>
  <c r="O174" i="29"/>
  <c r="O174" i="31" s="1"/>
  <c r="P174" i="29"/>
  <c r="P174" i="31" s="1"/>
  <c r="Q174" i="29"/>
  <c r="Q174" i="31" s="1"/>
  <c r="E176" i="29"/>
  <c r="E176" i="31" s="1"/>
  <c r="F176" i="29"/>
  <c r="F176" i="31" s="1"/>
  <c r="H176" i="29"/>
  <c r="H176" i="31" s="1"/>
  <c r="I176" i="29"/>
  <c r="I176" i="31" s="1"/>
  <c r="J176" i="29"/>
  <c r="J176" i="31" s="1"/>
  <c r="K176" i="29"/>
  <c r="K176" i="31" s="1"/>
  <c r="L176" i="29"/>
  <c r="L176" i="31" s="1"/>
  <c r="M176" i="29"/>
  <c r="M176" i="31" s="1"/>
  <c r="N176" i="29"/>
  <c r="N176" i="31" s="1"/>
  <c r="O176" i="29"/>
  <c r="O176" i="31" s="1"/>
  <c r="P176" i="29"/>
  <c r="P176" i="31" s="1"/>
  <c r="Q176" i="29"/>
  <c r="Q176" i="31" s="1"/>
  <c r="E178" i="29"/>
  <c r="E178" i="31" s="1"/>
  <c r="F178" i="29"/>
  <c r="F178" i="31" s="1"/>
  <c r="H178" i="29"/>
  <c r="H178" i="31" s="1"/>
  <c r="I178" i="29"/>
  <c r="I178" i="31" s="1"/>
  <c r="J178" i="29"/>
  <c r="J178" i="31" s="1"/>
  <c r="K178" i="29"/>
  <c r="K178" i="31" s="1"/>
  <c r="L178" i="29"/>
  <c r="L178" i="31" s="1"/>
  <c r="M178" i="29"/>
  <c r="M178" i="31" s="1"/>
  <c r="N178" i="29"/>
  <c r="N178" i="31" s="1"/>
  <c r="O178" i="29"/>
  <c r="O178" i="31" s="1"/>
  <c r="P178" i="29"/>
  <c r="P178" i="31" s="1"/>
  <c r="Q178" i="29"/>
  <c r="Q178" i="31" s="1"/>
  <c r="E179" i="29"/>
  <c r="E179" i="31" s="1"/>
  <c r="F179" i="29"/>
  <c r="F179" i="31" s="1"/>
  <c r="H179" i="29"/>
  <c r="H179" i="31" s="1"/>
  <c r="I179" i="29"/>
  <c r="I179" i="31" s="1"/>
  <c r="J179" i="29"/>
  <c r="J179" i="31" s="1"/>
  <c r="K179" i="29"/>
  <c r="K179" i="31" s="1"/>
  <c r="L179" i="29"/>
  <c r="L179" i="31" s="1"/>
  <c r="M179" i="29"/>
  <c r="M179" i="31" s="1"/>
  <c r="N179" i="29"/>
  <c r="N179" i="31" s="1"/>
  <c r="O179" i="29"/>
  <c r="O179" i="31" s="1"/>
  <c r="P179" i="29"/>
  <c r="P179" i="31" s="1"/>
  <c r="Q179" i="29"/>
  <c r="Q179" i="31" s="1"/>
  <c r="E182" i="29"/>
  <c r="E182" i="31" s="1"/>
  <c r="F182" i="29"/>
  <c r="F182" i="31" s="1"/>
  <c r="H182" i="29"/>
  <c r="H182" i="31" s="1"/>
  <c r="I182" i="29"/>
  <c r="I182" i="31" s="1"/>
  <c r="J182" i="29"/>
  <c r="J182" i="31" s="1"/>
  <c r="K182" i="29"/>
  <c r="K182" i="31" s="1"/>
  <c r="L182" i="29"/>
  <c r="L182" i="31" s="1"/>
  <c r="M182" i="29"/>
  <c r="M182" i="31" s="1"/>
  <c r="N182" i="29"/>
  <c r="N182" i="31" s="1"/>
  <c r="O182" i="29"/>
  <c r="O182" i="31" s="1"/>
  <c r="P182" i="29"/>
  <c r="P182" i="31" s="1"/>
  <c r="Q182" i="29"/>
  <c r="Q182" i="31" s="1"/>
  <c r="D184" i="29"/>
  <c r="E184" i="29"/>
  <c r="F184" i="29"/>
  <c r="G184" i="29"/>
  <c r="H184" i="29"/>
  <c r="I184" i="29"/>
  <c r="J184" i="29"/>
  <c r="K184" i="29"/>
  <c r="L184" i="29"/>
  <c r="M184" i="29"/>
  <c r="N184" i="29"/>
  <c r="O184" i="29"/>
  <c r="P184" i="29"/>
  <c r="Q184" i="29"/>
  <c r="D185" i="29"/>
  <c r="E185" i="29"/>
  <c r="F185" i="29"/>
  <c r="G185" i="29"/>
  <c r="H185" i="29"/>
  <c r="I185" i="29"/>
  <c r="J185" i="29"/>
  <c r="K185" i="29"/>
  <c r="L185" i="29"/>
  <c r="M185" i="29"/>
  <c r="N185" i="29"/>
  <c r="O185" i="29"/>
  <c r="P185" i="29"/>
  <c r="Q185" i="29"/>
  <c r="D186" i="29"/>
  <c r="K186" i="29"/>
  <c r="L186" i="29"/>
  <c r="M186" i="29"/>
  <c r="N186" i="29"/>
  <c r="O186" i="29"/>
  <c r="P186" i="29"/>
  <c r="Q186" i="29"/>
  <c r="G18" i="30"/>
  <c r="K20" i="30"/>
  <c r="K36" i="30"/>
  <c r="G50" i="30"/>
  <c r="I59" i="30"/>
  <c r="O70" i="30"/>
  <c r="M77" i="30"/>
  <c r="D86" i="30"/>
  <c r="L90" i="30"/>
  <c r="L98" i="30"/>
  <c r="P100" i="30"/>
  <c r="L106" i="30"/>
  <c r="H128" i="30"/>
  <c r="L130" i="30"/>
  <c r="D12" i="28"/>
  <c r="D12" i="30" s="1"/>
  <c r="E12" i="28"/>
  <c r="E12" i="30" s="1"/>
  <c r="G12" i="28"/>
  <c r="G12" i="30" s="1"/>
  <c r="H12" i="28"/>
  <c r="H12" i="30" s="1"/>
  <c r="I12" i="28"/>
  <c r="I12" i="30" s="1"/>
  <c r="J12" i="28"/>
  <c r="J12" i="30" s="1"/>
  <c r="K12" i="28"/>
  <c r="K12" i="30" s="1"/>
  <c r="L12" i="28"/>
  <c r="L12" i="30" s="1"/>
  <c r="M12" i="28"/>
  <c r="M12" i="30" s="1"/>
  <c r="N12" i="28"/>
  <c r="N12" i="30" s="1"/>
  <c r="O12" i="28"/>
  <c r="O12" i="30" s="1"/>
  <c r="P12" i="28"/>
  <c r="P12" i="30" s="1"/>
  <c r="D13" i="28"/>
  <c r="D13" i="30" s="1"/>
  <c r="E13" i="28"/>
  <c r="E13" i="30" s="1"/>
  <c r="G13" i="28"/>
  <c r="G13" i="30" s="1"/>
  <c r="H13" i="28"/>
  <c r="H13" i="30" s="1"/>
  <c r="I13" i="28"/>
  <c r="I13" i="30" s="1"/>
  <c r="J13" i="28"/>
  <c r="J13" i="30" s="1"/>
  <c r="K13" i="28"/>
  <c r="K13" i="30" s="1"/>
  <c r="L13" i="28"/>
  <c r="L13" i="30" s="1"/>
  <c r="M13" i="28"/>
  <c r="M13" i="30" s="1"/>
  <c r="N13" i="28"/>
  <c r="N13" i="30" s="1"/>
  <c r="O13" i="28"/>
  <c r="O13" i="30" s="1"/>
  <c r="P13" i="28"/>
  <c r="P13" i="30" s="1"/>
  <c r="D15" i="28"/>
  <c r="D15" i="30" s="1"/>
  <c r="E15" i="28"/>
  <c r="E15" i="30" s="1"/>
  <c r="G15" i="28"/>
  <c r="G15" i="30" s="1"/>
  <c r="H15" i="28"/>
  <c r="H15" i="30" s="1"/>
  <c r="I15" i="28"/>
  <c r="I15" i="30" s="1"/>
  <c r="J15" i="28"/>
  <c r="J15" i="30" s="1"/>
  <c r="K15" i="28"/>
  <c r="K15" i="30" s="1"/>
  <c r="L15" i="28"/>
  <c r="L15" i="30" s="1"/>
  <c r="M15" i="28"/>
  <c r="M15" i="30" s="1"/>
  <c r="N15" i="28"/>
  <c r="N15" i="30" s="1"/>
  <c r="O15" i="28"/>
  <c r="O15" i="30" s="1"/>
  <c r="P15" i="28"/>
  <c r="P15" i="30" s="1"/>
  <c r="D16" i="28"/>
  <c r="D16" i="30" s="1"/>
  <c r="E16" i="28"/>
  <c r="E16" i="30" s="1"/>
  <c r="G16" i="28"/>
  <c r="G16" i="30" s="1"/>
  <c r="H16" i="28"/>
  <c r="H16" i="30" s="1"/>
  <c r="I16" i="28"/>
  <c r="I16" i="30" s="1"/>
  <c r="J16" i="28"/>
  <c r="J16" i="30" s="1"/>
  <c r="K16" i="28"/>
  <c r="K16" i="30" s="1"/>
  <c r="L16" i="28"/>
  <c r="L16" i="30" s="1"/>
  <c r="M16" i="28"/>
  <c r="M16" i="30" s="1"/>
  <c r="N16" i="28"/>
  <c r="N16" i="30" s="1"/>
  <c r="O16" i="28"/>
  <c r="O16" i="30" s="1"/>
  <c r="P16" i="28"/>
  <c r="P16" i="30" s="1"/>
  <c r="D17" i="28"/>
  <c r="D17" i="30" s="1"/>
  <c r="E17" i="28"/>
  <c r="E17" i="30" s="1"/>
  <c r="G17" i="28"/>
  <c r="G17" i="30" s="1"/>
  <c r="H17" i="28"/>
  <c r="H17" i="30" s="1"/>
  <c r="I17" i="28"/>
  <c r="I17" i="30" s="1"/>
  <c r="J17" i="28"/>
  <c r="J17" i="30" s="1"/>
  <c r="K17" i="28"/>
  <c r="K17" i="30" s="1"/>
  <c r="L17" i="28"/>
  <c r="L17" i="30" s="1"/>
  <c r="M17" i="28"/>
  <c r="M17" i="30" s="1"/>
  <c r="N17" i="28"/>
  <c r="N17" i="30" s="1"/>
  <c r="O17" i="28"/>
  <c r="O17" i="30" s="1"/>
  <c r="P17" i="28"/>
  <c r="P17" i="30" s="1"/>
  <c r="D18" i="28"/>
  <c r="D18" i="30" s="1"/>
  <c r="E18" i="28"/>
  <c r="E18" i="30" s="1"/>
  <c r="G18" i="28"/>
  <c r="H18" i="28"/>
  <c r="H18" i="30" s="1"/>
  <c r="I18" i="28"/>
  <c r="I18" i="30" s="1"/>
  <c r="J18" i="28"/>
  <c r="J18" i="30" s="1"/>
  <c r="K18" i="28"/>
  <c r="K18" i="30" s="1"/>
  <c r="L18" i="28"/>
  <c r="L18" i="30" s="1"/>
  <c r="M18" i="28"/>
  <c r="M18" i="30" s="1"/>
  <c r="N18" i="28"/>
  <c r="N18" i="30" s="1"/>
  <c r="O18" i="28"/>
  <c r="O18" i="30" s="1"/>
  <c r="P18" i="28"/>
  <c r="P18" i="30" s="1"/>
  <c r="D20" i="28"/>
  <c r="D20" i="30" s="1"/>
  <c r="E20" i="28"/>
  <c r="E20" i="30" s="1"/>
  <c r="G20" i="28"/>
  <c r="G20" i="30" s="1"/>
  <c r="H20" i="28"/>
  <c r="H20" i="30" s="1"/>
  <c r="I20" i="28"/>
  <c r="I20" i="30" s="1"/>
  <c r="J20" i="28"/>
  <c r="J20" i="30" s="1"/>
  <c r="K20" i="28"/>
  <c r="L20" i="28"/>
  <c r="L20" i="30" s="1"/>
  <c r="M20" i="28"/>
  <c r="M20" i="30" s="1"/>
  <c r="N20" i="28"/>
  <c r="N20" i="30" s="1"/>
  <c r="O20" i="28"/>
  <c r="O20" i="30" s="1"/>
  <c r="P20" i="28"/>
  <c r="P20" i="30" s="1"/>
  <c r="D21" i="28"/>
  <c r="D21" i="30" s="1"/>
  <c r="E21" i="28"/>
  <c r="E21" i="30" s="1"/>
  <c r="G21" i="28"/>
  <c r="G21" i="30" s="1"/>
  <c r="H21" i="28"/>
  <c r="H21" i="30" s="1"/>
  <c r="I21" i="28"/>
  <c r="I21" i="30" s="1"/>
  <c r="J21" i="28"/>
  <c r="J21" i="30" s="1"/>
  <c r="K21" i="28"/>
  <c r="K21" i="30" s="1"/>
  <c r="L21" i="28"/>
  <c r="L21" i="30" s="1"/>
  <c r="M21" i="28"/>
  <c r="M21" i="30" s="1"/>
  <c r="N21" i="28"/>
  <c r="N21" i="30" s="1"/>
  <c r="O21" i="28"/>
  <c r="O21" i="30" s="1"/>
  <c r="P21" i="28"/>
  <c r="P21" i="30" s="1"/>
  <c r="D23" i="28"/>
  <c r="D23" i="30" s="1"/>
  <c r="E23" i="28"/>
  <c r="E23" i="30" s="1"/>
  <c r="G23" i="28"/>
  <c r="G23" i="30" s="1"/>
  <c r="H23" i="28"/>
  <c r="H23" i="30" s="1"/>
  <c r="I23" i="28"/>
  <c r="I23" i="30" s="1"/>
  <c r="J23" i="28"/>
  <c r="J23" i="30" s="1"/>
  <c r="K23" i="28"/>
  <c r="K23" i="30" s="1"/>
  <c r="L23" i="28"/>
  <c r="L23" i="30" s="1"/>
  <c r="M23" i="28"/>
  <c r="M23" i="30" s="1"/>
  <c r="N23" i="28"/>
  <c r="N23" i="30" s="1"/>
  <c r="O23" i="28"/>
  <c r="O23" i="30" s="1"/>
  <c r="P23" i="28"/>
  <c r="P23" i="30" s="1"/>
  <c r="D24" i="28"/>
  <c r="D24" i="30" s="1"/>
  <c r="E24" i="28"/>
  <c r="E24" i="30" s="1"/>
  <c r="G24" i="28"/>
  <c r="G24" i="30" s="1"/>
  <c r="H24" i="28"/>
  <c r="H24" i="30" s="1"/>
  <c r="I24" i="28"/>
  <c r="I24" i="30" s="1"/>
  <c r="J24" i="28"/>
  <c r="J24" i="30" s="1"/>
  <c r="K24" i="28"/>
  <c r="K24" i="30" s="1"/>
  <c r="L24" i="28"/>
  <c r="L24" i="30" s="1"/>
  <c r="M24" i="28"/>
  <c r="M24" i="30" s="1"/>
  <c r="N24" i="28"/>
  <c r="N24" i="30" s="1"/>
  <c r="O24" i="28"/>
  <c r="O24" i="30" s="1"/>
  <c r="P24" i="28"/>
  <c r="P24" i="30" s="1"/>
  <c r="D26" i="28"/>
  <c r="D26" i="30" s="1"/>
  <c r="E26" i="28"/>
  <c r="E26" i="30" s="1"/>
  <c r="G26" i="28"/>
  <c r="G26" i="30" s="1"/>
  <c r="H26" i="28"/>
  <c r="H26" i="30" s="1"/>
  <c r="I26" i="28"/>
  <c r="I26" i="30" s="1"/>
  <c r="J26" i="28"/>
  <c r="J26" i="30" s="1"/>
  <c r="K26" i="28"/>
  <c r="K26" i="30" s="1"/>
  <c r="L26" i="28"/>
  <c r="L26" i="30" s="1"/>
  <c r="M26" i="28"/>
  <c r="M26" i="30" s="1"/>
  <c r="N26" i="28"/>
  <c r="N26" i="30" s="1"/>
  <c r="O26" i="28"/>
  <c r="O26" i="30" s="1"/>
  <c r="P26" i="28"/>
  <c r="P26" i="30" s="1"/>
  <c r="D27" i="28"/>
  <c r="D27" i="30" s="1"/>
  <c r="E27" i="28"/>
  <c r="E27" i="30" s="1"/>
  <c r="G27" i="28"/>
  <c r="G27" i="30" s="1"/>
  <c r="H27" i="28"/>
  <c r="H27" i="30" s="1"/>
  <c r="I27" i="28"/>
  <c r="I27" i="30" s="1"/>
  <c r="J27" i="28"/>
  <c r="J27" i="30" s="1"/>
  <c r="K27" i="28"/>
  <c r="K27" i="30" s="1"/>
  <c r="L27" i="28"/>
  <c r="L27" i="30" s="1"/>
  <c r="M27" i="28"/>
  <c r="M27" i="30" s="1"/>
  <c r="N27" i="28"/>
  <c r="N27" i="30" s="1"/>
  <c r="O27" i="28"/>
  <c r="O27" i="30" s="1"/>
  <c r="P27" i="28"/>
  <c r="P27" i="30" s="1"/>
  <c r="D29" i="28"/>
  <c r="D29" i="30" s="1"/>
  <c r="E29" i="28"/>
  <c r="E29" i="30" s="1"/>
  <c r="G29" i="28"/>
  <c r="G29" i="30" s="1"/>
  <c r="H29" i="28"/>
  <c r="H29" i="30" s="1"/>
  <c r="I29" i="28"/>
  <c r="I29" i="30" s="1"/>
  <c r="J29" i="28"/>
  <c r="J29" i="30" s="1"/>
  <c r="K29" i="28"/>
  <c r="K29" i="30" s="1"/>
  <c r="L29" i="28"/>
  <c r="L29" i="30" s="1"/>
  <c r="M29" i="28"/>
  <c r="M29" i="30" s="1"/>
  <c r="N29" i="28"/>
  <c r="N29" i="30" s="1"/>
  <c r="O29" i="28"/>
  <c r="O29" i="30" s="1"/>
  <c r="P29" i="28"/>
  <c r="P29" i="30" s="1"/>
  <c r="D30" i="28"/>
  <c r="D30" i="30" s="1"/>
  <c r="E30" i="28"/>
  <c r="E30" i="30" s="1"/>
  <c r="G30" i="28"/>
  <c r="G30" i="30" s="1"/>
  <c r="H30" i="28"/>
  <c r="H30" i="30" s="1"/>
  <c r="I30" i="28"/>
  <c r="I30" i="30" s="1"/>
  <c r="J30" i="28"/>
  <c r="J30" i="30" s="1"/>
  <c r="K30" i="28"/>
  <c r="K30" i="30" s="1"/>
  <c r="L30" i="28"/>
  <c r="L30" i="30" s="1"/>
  <c r="M30" i="28"/>
  <c r="M30" i="30" s="1"/>
  <c r="N30" i="28"/>
  <c r="N30" i="30" s="1"/>
  <c r="O30" i="28"/>
  <c r="O30" i="30" s="1"/>
  <c r="P30" i="28"/>
  <c r="P30" i="30" s="1"/>
  <c r="D32" i="28"/>
  <c r="D32" i="30" s="1"/>
  <c r="E32" i="28"/>
  <c r="E32" i="30" s="1"/>
  <c r="G32" i="28"/>
  <c r="G32" i="30" s="1"/>
  <c r="H32" i="28"/>
  <c r="H32" i="30" s="1"/>
  <c r="I32" i="28"/>
  <c r="I32" i="30" s="1"/>
  <c r="J32" i="28"/>
  <c r="J32" i="30" s="1"/>
  <c r="K32" i="28"/>
  <c r="K32" i="30" s="1"/>
  <c r="L32" i="28"/>
  <c r="L32" i="30" s="1"/>
  <c r="M32" i="28"/>
  <c r="M32" i="30" s="1"/>
  <c r="N32" i="28"/>
  <c r="N32" i="30" s="1"/>
  <c r="O32" i="28"/>
  <c r="O32" i="30" s="1"/>
  <c r="P32" i="28"/>
  <c r="P32" i="30" s="1"/>
  <c r="D33" i="28"/>
  <c r="D33" i="30" s="1"/>
  <c r="E33" i="28"/>
  <c r="E33" i="30" s="1"/>
  <c r="G33" i="28"/>
  <c r="G33" i="30" s="1"/>
  <c r="H33" i="28"/>
  <c r="H33" i="30" s="1"/>
  <c r="I33" i="28"/>
  <c r="I33" i="30" s="1"/>
  <c r="J33" i="28"/>
  <c r="J33" i="30" s="1"/>
  <c r="K33" i="28"/>
  <c r="K33" i="30" s="1"/>
  <c r="L33" i="28"/>
  <c r="L33" i="30" s="1"/>
  <c r="M33" i="28"/>
  <c r="M33" i="30" s="1"/>
  <c r="N33" i="28"/>
  <c r="N33" i="30" s="1"/>
  <c r="O33" i="28"/>
  <c r="O33" i="30" s="1"/>
  <c r="P33" i="28"/>
  <c r="P33" i="30" s="1"/>
  <c r="D35" i="28"/>
  <c r="D35" i="30" s="1"/>
  <c r="E35" i="28"/>
  <c r="E35" i="30" s="1"/>
  <c r="G35" i="28"/>
  <c r="G35" i="30" s="1"/>
  <c r="H35" i="28"/>
  <c r="H35" i="30" s="1"/>
  <c r="I35" i="28"/>
  <c r="I35" i="30" s="1"/>
  <c r="J35" i="28"/>
  <c r="J35" i="30" s="1"/>
  <c r="K35" i="28"/>
  <c r="K35" i="30" s="1"/>
  <c r="L35" i="28"/>
  <c r="L35" i="30" s="1"/>
  <c r="M35" i="28"/>
  <c r="M35" i="30" s="1"/>
  <c r="N35" i="28"/>
  <c r="N35" i="30" s="1"/>
  <c r="O35" i="28"/>
  <c r="O35" i="30" s="1"/>
  <c r="P35" i="28"/>
  <c r="P35" i="30" s="1"/>
  <c r="D36" i="28"/>
  <c r="D36" i="30" s="1"/>
  <c r="E36" i="28"/>
  <c r="E36" i="30" s="1"/>
  <c r="G36" i="28"/>
  <c r="G36" i="30" s="1"/>
  <c r="H36" i="28"/>
  <c r="H36" i="30" s="1"/>
  <c r="I36" i="28"/>
  <c r="I36" i="30" s="1"/>
  <c r="J36" i="28"/>
  <c r="J36" i="30" s="1"/>
  <c r="K36" i="28"/>
  <c r="L36" i="28"/>
  <c r="L36" i="30" s="1"/>
  <c r="M36" i="28"/>
  <c r="M36" i="30" s="1"/>
  <c r="N36" i="28"/>
  <c r="N36" i="30" s="1"/>
  <c r="O36" i="28"/>
  <c r="O36" i="30" s="1"/>
  <c r="P36" i="28"/>
  <c r="P36" i="30" s="1"/>
  <c r="D37" i="28"/>
  <c r="D37" i="30" s="1"/>
  <c r="E37" i="28"/>
  <c r="E37" i="30" s="1"/>
  <c r="G37" i="28"/>
  <c r="G37" i="30" s="1"/>
  <c r="H37" i="28"/>
  <c r="H37" i="30" s="1"/>
  <c r="I37" i="28"/>
  <c r="I37" i="30" s="1"/>
  <c r="J37" i="28"/>
  <c r="J37" i="30" s="1"/>
  <c r="K37" i="28"/>
  <c r="K37" i="30" s="1"/>
  <c r="L37" i="28"/>
  <c r="L37" i="30" s="1"/>
  <c r="M37" i="28"/>
  <c r="M37" i="30" s="1"/>
  <c r="N37" i="28"/>
  <c r="N37" i="30" s="1"/>
  <c r="O37" i="28"/>
  <c r="O37" i="30" s="1"/>
  <c r="P37" i="28"/>
  <c r="P37" i="30" s="1"/>
  <c r="D40" i="28"/>
  <c r="D40" i="30" s="1"/>
  <c r="E40" i="28"/>
  <c r="E40" i="30" s="1"/>
  <c r="G40" i="28"/>
  <c r="G40" i="30" s="1"/>
  <c r="H40" i="28"/>
  <c r="H40" i="30" s="1"/>
  <c r="I40" i="28"/>
  <c r="I40" i="30" s="1"/>
  <c r="J40" i="28"/>
  <c r="J40" i="30" s="1"/>
  <c r="K40" i="28"/>
  <c r="K40" i="30" s="1"/>
  <c r="L40" i="28"/>
  <c r="L40" i="30" s="1"/>
  <c r="M40" i="28"/>
  <c r="M40" i="30" s="1"/>
  <c r="N40" i="28"/>
  <c r="N40" i="30" s="1"/>
  <c r="O40" i="28"/>
  <c r="O40" i="30" s="1"/>
  <c r="P40" i="28"/>
  <c r="P40" i="30" s="1"/>
  <c r="D41" i="28"/>
  <c r="D41" i="30" s="1"/>
  <c r="E41" i="28"/>
  <c r="E41" i="30" s="1"/>
  <c r="G41" i="28"/>
  <c r="G41" i="30" s="1"/>
  <c r="H41" i="28"/>
  <c r="H41" i="30" s="1"/>
  <c r="I41" i="28"/>
  <c r="I41" i="30" s="1"/>
  <c r="J41" i="28"/>
  <c r="J41" i="30" s="1"/>
  <c r="K41" i="28"/>
  <c r="K41" i="30" s="1"/>
  <c r="L41" i="28"/>
  <c r="L41" i="30" s="1"/>
  <c r="M41" i="28"/>
  <c r="M41" i="30" s="1"/>
  <c r="N41" i="28"/>
  <c r="N41" i="30" s="1"/>
  <c r="O41" i="28"/>
  <c r="O41" i="30" s="1"/>
  <c r="P41" i="28"/>
  <c r="P41" i="30" s="1"/>
  <c r="D42" i="28"/>
  <c r="D42" i="30" s="1"/>
  <c r="E42" i="28"/>
  <c r="E42" i="30" s="1"/>
  <c r="G42" i="28"/>
  <c r="G42" i="30" s="1"/>
  <c r="H42" i="28"/>
  <c r="H42" i="30" s="1"/>
  <c r="I42" i="28"/>
  <c r="I42" i="30" s="1"/>
  <c r="J42" i="28"/>
  <c r="J42" i="30" s="1"/>
  <c r="K42" i="28"/>
  <c r="K42" i="30" s="1"/>
  <c r="L42" i="28"/>
  <c r="L42" i="30" s="1"/>
  <c r="M42" i="28"/>
  <c r="M42" i="30" s="1"/>
  <c r="N42" i="28"/>
  <c r="N42" i="30" s="1"/>
  <c r="O42" i="28"/>
  <c r="O42" i="30" s="1"/>
  <c r="P42" i="28"/>
  <c r="P42" i="30" s="1"/>
  <c r="D43" i="28"/>
  <c r="D43" i="30" s="1"/>
  <c r="E43" i="28"/>
  <c r="E43" i="30" s="1"/>
  <c r="G43" i="28"/>
  <c r="G43" i="30" s="1"/>
  <c r="H43" i="28"/>
  <c r="H43" i="30" s="1"/>
  <c r="I43" i="28"/>
  <c r="I43" i="30" s="1"/>
  <c r="J43" i="28"/>
  <c r="J43" i="30" s="1"/>
  <c r="K43" i="28"/>
  <c r="K43" i="30" s="1"/>
  <c r="L43" i="28"/>
  <c r="L43" i="30" s="1"/>
  <c r="M43" i="28"/>
  <c r="M43" i="30" s="1"/>
  <c r="N43" i="28"/>
  <c r="N43" i="30" s="1"/>
  <c r="O43" i="28"/>
  <c r="O43" i="30" s="1"/>
  <c r="P43" i="28"/>
  <c r="P43" i="30" s="1"/>
  <c r="D44" i="28"/>
  <c r="D44" i="30" s="1"/>
  <c r="E44" i="28"/>
  <c r="E44" i="30" s="1"/>
  <c r="G44" i="28"/>
  <c r="G44" i="30" s="1"/>
  <c r="H44" i="28"/>
  <c r="H44" i="30" s="1"/>
  <c r="I44" i="28"/>
  <c r="I44" i="30" s="1"/>
  <c r="J44" i="28"/>
  <c r="J44" i="30" s="1"/>
  <c r="K44" i="28"/>
  <c r="K44" i="30" s="1"/>
  <c r="L44" i="28"/>
  <c r="L44" i="30" s="1"/>
  <c r="M44" i="28"/>
  <c r="M44" i="30" s="1"/>
  <c r="N44" i="28"/>
  <c r="N44" i="30" s="1"/>
  <c r="O44" i="28"/>
  <c r="O44" i="30" s="1"/>
  <c r="P44" i="28"/>
  <c r="P44" i="30" s="1"/>
  <c r="D45" i="28"/>
  <c r="D45" i="30" s="1"/>
  <c r="E45" i="28"/>
  <c r="E45" i="30" s="1"/>
  <c r="G45" i="28"/>
  <c r="G45" i="30" s="1"/>
  <c r="H45" i="28"/>
  <c r="H45" i="30" s="1"/>
  <c r="I45" i="28"/>
  <c r="I45" i="30" s="1"/>
  <c r="J45" i="28"/>
  <c r="J45" i="30" s="1"/>
  <c r="K45" i="28"/>
  <c r="K45" i="30" s="1"/>
  <c r="L45" i="28"/>
  <c r="L45" i="30" s="1"/>
  <c r="M45" i="28"/>
  <c r="M45" i="30" s="1"/>
  <c r="N45" i="28"/>
  <c r="N45" i="30" s="1"/>
  <c r="O45" i="28"/>
  <c r="O45" i="30" s="1"/>
  <c r="P45" i="28"/>
  <c r="P45" i="30" s="1"/>
  <c r="D46" i="28"/>
  <c r="D46" i="30" s="1"/>
  <c r="E46" i="28"/>
  <c r="E46" i="30" s="1"/>
  <c r="G46" i="28"/>
  <c r="G46" i="30" s="1"/>
  <c r="H46" i="28"/>
  <c r="H46" i="30" s="1"/>
  <c r="I46" i="28"/>
  <c r="I46" i="30" s="1"/>
  <c r="J46" i="28"/>
  <c r="J46" i="30" s="1"/>
  <c r="K46" i="28"/>
  <c r="K46" i="30" s="1"/>
  <c r="L46" i="28"/>
  <c r="L46" i="30" s="1"/>
  <c r="M46" i="28"/>
  <c r="M46" i="30" s="1"/>
  <c r="N46" i="28"/>
  <c r="N46" i="30" s="1"/>
  <c r="O46" i="28"/>
  <c r="O46" i="30" s="1"/>
  <c r="P46" i="28"/>
  <c r="P46" i="30" s="1"/>
  <c r="D48" i="28"/>
  <c r="D48" i="30" s="1"/>
  <c r="E48" i="28"/>
  <c r="E48" i="30" s="1"/>
  <c r="G48" i="28"/>
  <c r="G48" i="30" s="1"/>
  <c r="H48" i="28"/>
  <c r="H48" i="30" s="1"/>
  <c r="I48" i="28"/>
  <c r="I48" i="30" s="1"/>
  <c r="J48" i="28"/>
  <c r="J48" i="30" s="1"/>
  <c r="K48" i="28"/>
  <c r="K48" i="30" s="1"/>
  <c r="L48" i="28"/>
  <c r="L48" i="30" s="1"/>
  <c r="M48" i="28"/>
  <c r="M48" i="30" s="1"/>
  <c r="N48" i="28"/>
  <c r="N48" i="30" s="1"/>
  <c r="O48" i="28"/>
  <c r="O48" i="30" s="1"/>
  <c r="P48" i="28"/>
  <c r="P48" i="30" s="1"/>
  <c r="D49" i="28"/>
  <c r="D49" i="30" s="1"/>
  <c r="E49" i="28"/>
  <c r="E49" i="30" s="1"/>
  <c r="G49" i="28"/>
  <c r="G49" i="30" s="1"/>
  <c r="H49" i="28"/>
  <c r="H49" i="30" s="1"/>
  <c r="I49" i="28"/>
  <c r="I49" i="30" s="1"/>
  <c r="J49" i="28"/>
  <c r="J49" i="30" s="1"/>
  <c r="K49" i="28"/>
  <c r="K49" i="30" s="1"/>
  <c r="L49" i="28"/>
  <c r="L49" i="30" s="1"/>
  <c r="M49" i="28"/>
  <c r="M49" i="30" s="1"/>
  <c r="N49" i="28"/>
  <c r="N49" i="30" s="1"/>
  <c r="O49" i="28"/>
  <c r="O49" i="30" s="1"/>
  <c r="P49" i="28"/>
  <c r="P49" i="30" s="1"/>
  <c r="D50" i="28"/>
  <c r="D50" i="30" s="1"/>
  <c r="E50" i="28"/>
  <c r="E50" i="30" s="1"/>
  <c r="G50" i="28"/>
  <c r="H50" i="28"/>
  <c r="H50" i="30" s="1"/>
  <c r="I50" i="28"/>
  <c r="I50" i="30" s="1"/>
  <c r="J50" i="28"/>
  <c r="J50" i="30" s="1"/>
  <c r="K50" i="28"/>
  <c r="K50" i="30" s="1"/>
  <c r="L50" i="28"/>
  <c r="L50" i="30" s="1"/>
  <c r="M50" i="28"/>
  <c r="M50" i="30" s="1"/>
  <c r="N50" i="28"/>
  <c r="N50" i="30" s="1"/>
  <c r="O50" i="28"/>
  <c r="O50" i="30" s="1"/>
  <c r="P50" i="28"/>
  <c r="P50" i="30" s="1"/>
  <c r="D51" i="28"/>
  <c r="D51" i="30" s="1"/>
  <c r="E51" i="28"/>
  <c r="E51" i="30" s="1"/>
  <c r="G51" i="28"/>
  <c r="G51" i="30" s="1"/>
  <c r="H51" i="28"/>
  <c r="H51" i="30" s="1"/>
  <c r="I51" i="28"/>
  <c r="I51" i="30" s="1"/>
  <c r="J51" i="28"/>
  <c r="J51" i="30" s="1"/>
  <c r="K51" i="28"/>
  <c r="K51" i="30" s="1"/>
  <c r="L51" i="28"/>
  <c r="L51" i="30" s="1"/>
  <c r="M51" i="28"/>
  <c r="M51" i="30" s="1"/>
  <c r="N51" i="28"/>
  <c r="N51" i="30" s="1"/>
  <c r="O51" i="28"/>
  <c r="O51" i="30" s="1"/>
  <c r="P51" i="28"/>
  <c r="P51" i="30" s="1"/>
  <c r="D53" i="28"/>
  <c r="D53" i="30" s="1"/>
  <c r="E53" i="28"/>
  <c r="E53" i="30" s="1"/>
  <c r="G53" i="28"/>
  <c r="G53" i="30" s="1"/>
  <c r="H53" i="28"/>
  <c r="H53" i="30" s="1"/>
  <c r="I53" i="28"/>
  <c r="I53" i="30" s="1"/>
  <c r="J53" i="28"/>
  <c r="J53" i="30" s="1"/>
  <c r="K53" i="28"/>
  <c r="K53" i="30" s="1"/>
  <c r="L53" i="28"/>
  <c r="L53" i="30" s="1"/>
  <c r="M53" i="28"/>
  <c r="M53" i="30" s="1"/>
  <c r="N53" i="28"/>
  <c r="N53" i="30" s="1"/>
  <c r="O53" i="28"/>
  <c r="O53" i="30" s="1"/>
  <c r="P53" i="28"/>
  <c r="P53" i="30" s="1"/>
  <c r="D56" i="28"/>
  <c r="D56" i="30" s="1"/>
  <c r="E56" i="28"/>
  <c r="E56" i="30" s="1"/>
  <c r="G56" i="28"/>
  <c r="G56" i="30" s="1"/>
  <c r="H56" i="28"/>
  <c r="H56" i="30" s="1"/>
  <c r="I56" i="28"/>
  <c r="I56" i="30" s="1"/>
  <c r="J56" i="28"/>
  <c r="J56" i="30" s="1"/>
  <c r="K56" i="28"/>
  <c r="K56" i="30" s="1"/>
  <c r="L56" i="28"/>
  <c r="L56" i="30" s="1"/>
  <c r="M56" i="28"/>
  <c r="M56" i="30" s="1"/>
  <c r="N56" i="28"/>
  <c r="N56" i="30" s="1"/>
  <c r="O56" i="28"/>
  <c r="O56" i="30" s="1"/>
  <c r="P56" i="28"/>
  <c r="P56" i="30" s="1"/>
  <c r="D58" i="28"/>
  <c r="D58" i="30" s="1"/>
  <c r="E58" i="28"/>
  <c r="E58" i="30" s="1"/>
  <c r="G58" i="28"/>
  <c r="G58" i="30" s="1"/>
  <c r="H58" i="28"/>
  <c r="H58" i="30" s="1"/>
  <c r="I58" i="28"/>
  <c r="I58" i="30" s="1"/>
  <c r="J58" i="28"/>
  <c r="J58" i="30" s="1"/>
  <c r="K58" i="28"/>
  <c r="K58" i="30" s="1"/>
  <c r="L58" i="28"/>
  <c r="L58" i="30" s="1"/>
  <c r="M58" i="28"/>
  <c r="M58" i="30" s="1"/>
  <c r="N58" i="28"/>
  <c r="N58" i="30" s="1"/>
  <c r="O58" i="28"/>
  <c r="O58" i="30" s="1"/>
  <c r="P58" i="28"/>
  <c r="P58" i="30" s="1"/>
  <c r="D59" i="28"/>
  <c r="D59" i="30" s="1"/>
  <c r="E59" i="28"/>
  <c r="E59" i="30" s="1"/>
  <c r="G59" i="28"/>
  <c r="G59" i="30" s="1"/>
  <c r="H59" i="28"/>
  <c r="H59" i="30" s="1"/>
  <c r="I59" i="28"/>
  <c r="J59" i="28"/>
  <c r="J59" i="30" s="1"/>
  <c r="K59" i="28"/>
  <c r="K59" i="30" s="1"/>
  <c r="L59" i="28"/>
  <c r="L59" i="30" s="1"/>
  <c r="M59" i="28"/>
  <c r="M59" i="30" s="1"/>
  <c r="N59" i="28"/>
  <c r="N59" i="30" s="1"/>
  <c r="O59" i="28"/>
  <c r="O59" i="30" s="1"/>
  <c r="P59" i="28"/>
  <c r="P59" i="30" s="1"/>
  <c r="D60" i="28"/>
  <c r="D60" i="30" s="1"/>
  <c r="E60" i="28"/>
  <c r="E60" i="30" s="1"/>
  <c r="G60" i="28"/>
  <c r="G60" i="30" s="1"/>
  <c r="H60" i="28"/>
  <c r="H60" i="30" s="1"/>
  <c r="I60" i="28"/>
  <c r="I60" i="30" s="1"/>
  <c r="J60" i="28"/>
  <c r="J60" i="30" s="1"/>
  <c r="K60" i="28"/>
  <c r="K60" i="30" s="1"/>
  <c r="L60" i="28"/>
  <c r="L60" i="30" s="1"/>
  <c r="M60" i="28"/>
  <c r="M60" i="30" s="1"/>
  <c r="N60" i="28"/>
  <c r="N60" i="30" s="1"/>
  <c r="O60" i="28"/>
  <c r="O60" i="30" s="1"/>
  <c r="P60" i="28"/>
  <c r="P60" i="30" s="1"/>
  <c r="D63" i="28"/>
  <c r="D63" i="30" s="1"/>
  <c r="E63" i="28"/>
  <c r="E63" i="30" s="1"/>
  <c r="G63" i="28"/>
  <c r="G63" i="30" s="1"/>
  <c r="H63" i="28"/>
  <c r="H63" i="30" s="1"/>
  <c r="I63" i="28"/>
  <c r="I63" i="30" s="1"/>
  <c r="J63" i="28"/>
  <c r="J63" i="30" s="1"/>
  <c r="K63" i="28"/>
  <c r="K63" i="30" s="1"/>
  <c r="L63" i="28"/>
  <c r="L63" i="30" s="1"/>
  <c r="M63" i="28"/>
  <c r="M63" i="30" s="1"/>
  <c r="N63" i="28"/>
  <c r="N63" i="30" s="1"/>
  <c r="O63" i="28"/>
  <c r="O63" i="30" s="1"/>
  <c r="P63" i="28"/>
  <c r="P63" i="30" s="1"/>
  <c r="D64" i="28"/>
  <c r="D64" i="30" s="1"/>
  <c r="E64" i="28"/>
  <c r="E64" i="30" s="1"/>
  <c r="G64" i="28"/>
  <c r="G64" i="30" s="1"/>
  <c r="H64" i="28"/>
  <c r="H64" i="30" s="1"/>
  <c r="I64" i="28"/>
  <c r="I64" i="30" s="1"/>
  <c r="J64" i="28"/>
  <c r="J64" i="30" s="1"/>
  <c r="K64" i="28"/>
  <c r="K64" i="30" s="1"/>
  <c r="L64" i="28"/>
  <c r="L64" i="30" s="1"/>
  <c r="M64" i="28"/>
  <c r="M64" i="30" s="1"/>
  <c r="N64" i="28"/>
  <c r="N64" i="30" s="1"/>
  <c r="O64" i="28"/>
  <c r="O64" i="30" s="1"/>
  <c r="P64" i="28"/>
  <c r="P64" i="30" s="1"/>
  <c r="D66" i="28"/>
  <c r="D66" i="30" s="1"/>
  <c r="E66" i="28"/>
  <c r="E66" i="30" s="1"/>
  <c r="G66" i="28"/>
  <c r="G66" i="30" s="1"/>
  <c r="H66" i="28"/>
  <c r="H66" i="30" s="1"/>
  <c r="I66" i="28"/>
  <c r="I66" i="30" s="1"/>
  <c r="J66" i="28"/>
  <c r="J66" i="30" s="1"/>
  <c r="K66" i="28"/>
  <c r="K66" i="30" s="1"/>
  <c r="L66" i="28"/>
  <c r="L66" i="30" s="1"/>
  <c r="M66" i="28"/>
  <c r="M66" i="30" s="1"/>
  <c r="N66" i="28"/>
  <c r="N66" i="30" s="1"/>
  <c r="O66" i="28"/>
  <c r="O66" i="30" s="1"/>
  <c r="P66" i="28"/>
  <c r="P66" i="30" s="1"/>
  <c r="D67" i="28"/>
  <c r="D67" i="30" s="1"/>
  <c r="E67" i="28"/>
  <c r="E67" i="30" s="1"/>
  <c r="G67" i="28"/>
  <c r="G67" i="30" s="1"/>
  <c r="H67" i="28"/>
  <c r="H67" i="30" s="1"/>
  <c r="I67" i="28"/>
  <c r="I67" i="30" s="1"/>
  <c r="J67" i="28"/>
  <c r="J67" i="30" s="1"/>
  <c r="K67" i="28"/>
  <c r="K67" i="30" s="1"/>
  <c r="L67" i="28"/>
  <c r="L67" i="30" s="1"/>
  <c r="M67" i="28"/>
  <c r="M67" i="30" s="1"/>
  <c r="N67" i="28"/>
  <c r="N67" i="30" s="1"/>
  <c r="O67" i="28"/>
  <c r="O67" i="30" s="1"/>
  <c r="P67" i="28"/>
  <c r="P67" i="30" s="1"/>
  <c r="D70" i="28"/>
  <c r="D70" i="30" s="1"/>
  <c r="E70" i="28"/>
  <c r="E70" i="30" s="1"/>
  <c r="G70" i="28"/>
  <c r="G70" i="30" s="1"/>
  <c r="H70" i="28"/>
  <c r="H70" i="30" s="1"/>
  <c r="I70" i="28"/>
  <c r="I70" i="30" s="1"/>
  <c r="J70" i="28"/>
  <c r="J70" i="30" s="1"/>
  <c r="K70" i="28"/>
  <c r="K70" i="30" s="1"/>
  <c r="L70" i="28"/>
  <c r="L70" i="30" s="1"/>
  <c r="M70" i="28"/>
  <c r="M70" i="30" s="1"/>
  <c r="N70" i="28"/>
  <c r="N70" i="30" s="1"/>
  <c r="O70" i="28"/>
  <c r="P70" i="28"/>
  <c r="P70" i="30" s="1"/>
  <c r="D71" i="28"/>
  <c r="D71" i="30" s="1"/>
  <c r="E71" i="28"/>
  <c r="E71" i="30" s="1"/>
  <c r="G71" i="28"/>
  <c r="G71" i="30" s="1"/>
  <c r="H71" i="28"/>
  <c r="H71" i="30" s="1"/>
  <c r="I71" i="28"/>
  <c r="I71" i="30" s="1"/>
  <c r="J71" i="28"/>
  <c r="J71" i="30" s="1"/>
  <c r="K71" i="28"/>
  <c r="K71" i="30" s="1"/>
  <c r="L71" i="28"/>
  <c r="L71" i="30" s="1"/>
  <c r="M71" i="28"/>
  <c r="M71" i="30" s="1"/>
  <c r="N71" i="28"/>
  <c r="N71" i="30" s="1"/>
  <c r="O71" i="28"/>
  <c r="O71" i="30" s="1"/>
  <c r="P71" i="28"/>
  <c r="P71" i="30" s="1"/>
  <c r="D72" i="28"/>
  <c r="D72" i="30" s="1"/>
  <c r="E72" i="28"/>
  <c r="E72" i="30" s="1"/>
  <c r="G72" i="28"/>
  <c r="G72" i="30" s="1"/>
  <c r="H72" i="28"/>
  <c r="H72" i="30" s="1"/>
  <c r="I72" i="28"/>
  <c r="I72" i="30" s="1"/>
  <c r="J72" i="28"/>
  <c r="J72" i="30" s="1"/>
  <c r="K72" i="28"/>
  <c r="K72" i="30" s="1"/>
  <c r="L72" i="28"/>
  <c r="L72" i="30" s="1"/>
  <c r="M72" i="28"/>
  <c r="M72" i="30" s="1"/>
  <c r="N72" i="28"/>
  <c r="N72" i="30" s="1"/>
  <c r="O72" i="28"/>
  <c r="O72" i="30" s="1"/>
  <c r="P72" i="28"/>
  <c r="P72" i="30" s="1"/>
  <c r="D75" i="28"/>
  <c r="D75" i="30" s="1"/>
  <c r="E75" i="28"/>
  <c r="E75" i="30" s="1"/>
  <c r="G75" i="28"/>
  <c r="G75" i="30" s="1"/>
  <c r="H75" i="28"/>
  <c r="H75" i="30" s="1"/>
  <c r="I75" i="28"/>
  <c r="I75" i="30" s="1"/>
  <c r="J75" i="28"/>
  <c r="J75" i="30" s="1"/>
  <c r="K75" i="28"/>
  <c r="K75" i="30" s="1"/>
  <c r="L75" i="28"/>
  <c r="L75" i="30" s="1"/>
  <c r="M75" i="28"/>
  <c r="M75" i="30" s="1"/>
  <c r="N75" i="28"/>
  <c r="N75" i="30" s="1"/>
  <c r="O75" i="28"/>
  <c r="O75" i="30" s="1"/>
  <c r="P75" i="28"/>
  <c r="P75" i="30" s="1"/>
  <c r="D76" i="28"/>
  <c r="D76" i="30" s="1"/>
  <c r="E76" i="28"/>
  <c r="E76" i="30" s="1"/>
  <c r="G76" i="28"/>
  <c r="G76" i="30" s="1"/>
  <c r="H76" i="28"/>
  <c r="H76" i="30" s="1"/>
  <c r="I76" i="28"/>
  <c r="I76" i="30" s="1"/>
  <c r="J76" i="28"/>
  <c r="J76" i="30" s="1"/>
  <c r="K76" i="28"/>
  <c r="K76" i="30" s="1"/>
  <c r="L76" i="28"/>
  <c r="L76" i="30" s="1"/>
  <c r="M76" i="28"/>
  <c r="M76" i="30" s="1"/>
  <c r="N76" i="28"/>
  <c r="N76" i="30" s="1"/>
  <c r="O76" i="28"/>
  <c r="O76" i="30" s="1"/>
  <c r="P76" i="28"/>
  <c r="P76" i="30" s="1"/>
  <c r="D77" i="28"/>
  <c r="D77" i="30" s="1"/>
  <c r="E77" i="28"/>
  <c r="E77" i="30" s="1"/>
  <c r="G77" i="28"/>
  <c r="G77" i="30" s="1"/>
  <c r="H77" i="28"/>
  <c r="H77" i="30" s="1"/>
  <c r="I77" i="28"/>
  <c r="I77" i="30" s="1"/>
  <c r="J77" i="28"/>
  <c r="J77" i="30" s="1"/>
  <c r="K77" i="28"/>
  <c r="K77" i="30" s="1"/>
  <c r="L77" i="28"/>
  <c r="L77" i="30" s="1"/>
  <c r="M77" i="28"/>
  <c r="N77" i="28"/>
  <c r="N77" i="30" s="1"/>
  <c r="O77" i="28"/>
  <c r="O77" i="30" s="1"/>
  <c r="P77" i="28"/>
  <c r="P77" i="30" s="1"/>
  <c r="D81" i="28"/>
  <c r="D81" i="30" s="1"/>
  <c r="E81" i="28"/>
  <c r="E81" i="30" s="1"/>
  <c r="G81" i="28"/>
  <c r="G81" i="30" s="1"/>
  <c r="H81" i="28"/>
  <c r="H81" i="30" s="1"/>
  <c r="I81" i="28"/>
  <c r="I81" i="30" s="1"/>
  <c r="J81" i="28"/>
  <c r="J81" i="30" s="1"/>
  <c r="K81" i="28"/>
  <c r="K81" i="30" s="1"/>
  <c r="L81" i="28"/>
  <c r="L81" i="30" s="1"/>
  <c r="M81" i="28"/>
  <c r="M81" i="30" s="1"/>
  <c r="N81" i="28"/>
  <c r="N81" i="30" s="1"/>
  <c r="O81" i="28"/>
  <c r="O81" i="30" s="1"/>
  <c r="P81" i="28"/>
  <c r="P81" i="30" s="1"/>
  <c r="D82" i="28"/>
  <c r="D82" i="30" s="1"/>
  <c r="E82" i="28"/>
  <c r="E82" i="30" s="1"/>
  <c r="G82" i="28"/>
  <c r="G82" i="30" s="1"/>
  <c r="H82" i="28"/>
  <c r="H82" i="30" s="1"/>
  <c r="I82" i="28"/>
  <c r="I82" i="30" s="1"/>
  <c r="J82" i="28"/>
  <c r="J82" i="30" s="1"/>
  <c r="K82" i="28"/>
  <c r="K82" i="30" s="1"/>
  <c r="L82" i="28"/>
  <c r="L82" i="30" s="1"/>
  <c r="M82" i="28"/>
  <c r="M82" i="30" s="1"/>
  <c r="N82" i="28"/>
  <c r="N82" i="30" s="1"/>
  <c r="O82" i="28"/>
  <c r="O82" i="30" s="1"/>
  <c r="P82" i="28"/>
  <c r="P82" i="30" s="1"/>
  <c r="D83" i="28"/>
  <c r="D83" i="30" s="1"/>
  <c r="E83" i="28"/>
  <c r="E83" i="30" s="1"/>
  <c r="G83" i="28"/>
  <c r="G83" i="30" s="1"/>
  <c r="H83" i="28"/>
  <c r="H83" i="30" s="1"/>
  <c r="I83" i="28"/>
  <c r="I83" i="30" s="1"/>
  <c r="J83" i="28"/>
  <c r="J83" i="30" s="1"/>
  <c r="K83" i="28"/>
  <c r="K83" i="30" s="1"/>
  <c r="L83" i="28"/>
  <c r="L83" i="30" s="1"/>
  <c r="M83" i="28"/>
  <c r="M83" i="30" s="1"/>
  <c r="N83" i="28"/>
  <c r="N83" i="30" s="1"/>
  <c r="O83" i="28"/>
  <c r="O83" i="30" s="1"/>
  <c r="P83" i="28"/>
  <c r="P83" i="30" s="1"/>
  <c r="D85" i="28"/>
  <c r="D85" i="30" s="1"/>
  <c r="E85" i="28"/>
  <c r="E85" i="30" s="1"/>
  <c r="G85" i="28"/>
  <c r="G85" i="30" s="1"/>
  <c r="H85" i="28"/>
  <c r="H85" i="30" s="1"/>
  <c r="I85" i="28"/>
  <c r="I85" i="30" s="1"/>
  <c r="J85" i="28"/>
  <c r="J85" i="30" s="1"/>
  <c r="K85" i="28"/>
  <c r="K85" i="30" s="1"/>
  <c r="L85" i="28"/>
  <c r="L85" i="30" s="1"/>
  <c r="M85" i="28"/>
  <c r="M85" i="30" s="1"/>
  <c r="N85" i="28"/>
  <c r="N85" i="30" s="1"/>
  <c r="O85" i="28"/>
  <c r="O85" i="30" s="1"/>
  <c r="P85" i="28"/>
  <c r="P85" i="30" s="1"/>
  <c r="D86" i="28"/>
  <c r="E86" i="28"/>
  <c r="E86" i="30" s="1"/>
  <c r="G86" i="28"/>
  <c r="G86" i="30" s="1"/>
  <c r="H86" i="28"/>
  <c r="H86" i="30" s="1"/>
  <c r="I86" i="28"/>
  <c r="I86" i="30" s="1"/>
  <c r="J86" i="28"/>
  <c r="J86" i="30" s="1"/>
  <c r="K86" i="28"/>
  <c r="K86" i="30" s="1"/>
  <c r="L86" i="28"/>
  <c r="L86" i="30" s="1"/>
  <c r="M86" i="28"/>
  <c r="M86" i="30" s="1"/>
  <c r="N86" i="28"/>
  <c r="N86" i="30" s="1"/>
  <c r="O86" i="28"/>
  <c r="O86" i="30" s="1"/>
  <c r="P86" i="28"/>
  <c r="P86" i="30" s="1"/>
  <c r="D87" i="28"/>
  <c r="D87" i="30" s="1"/>
  <c r="E87" i="28"/>
  <c r="E87" i="30" s="1"/>
  <c r="G87" i="28"/>
  <c r="G87" i="30" s="1"/>
  <c r="H87" i="28"/>
  <c r="H87" i="30" s="1"/>
  <c r="I87" i="28"/>
  <c r="I87" i="30" s="1"/>
  <c r="J87" i="28"/>
  <c r="J87" i="30" s="1"/>
  <c r="K87" i="28"/>
  <c r="K87" i="30" s="1"/>
  <c r="L87" i="28"/>
  <c r="L87" i="30" s="1"/>
  <c r="M87" i="28"/>
  <c r="M87" i="30" s="1"/>
  <c r="N87" i="28"/>
  <c r="N87" i="30" s="1"/>
  <c r="O87" i="28"/>
  <c r="O87" i="30" s="1"/>
  <c r="P87" i="28"/>
  <c r="P87" i="30" s="1"/>
  <c r="D88" i="28"/>
  <c r="D88" i="30" s="1"/>
  <c r="E88" i="28"/>
  <c r="E88" i="30" s="1"/>
  <c r="G88" i="28"/>
  <c r="G88" i="30" s="1"/>
  <c r="H88" i="28"/>
  <c r="H88" i="30" s="1"/>
  <c r="I88" i="28"/>
  <c r="I88" i="30" s="1"/>
  <c r="J88" i="28"/>
  <c r="J88" i="30" s="1"/>
  <c r="K88" i="28"/>
  <c r="K88" i="30" s="1"/>
  <c r="L88" i="28"/>
  <c r="L88" i="30" s="1"/>
  <c r="M88" i="28"/>
  <c r="M88" i="30" s="1"/>
  <c r="N88" i="28"/>
  <c r="N88" i="30" s="1"/>
  <c r="O88" i="28"/>
  <c r="O88" i="30" s="1"/>
  <c r="P88" i="28"/>
  <c r="P88" i="30" s="1"/>
  <c r="D89" i="28"/>
  <c r="D89" i="30" s="1"/>
  <c r="E89" i="28"/>
  <c r="E89" i="30" s="1"/>
  <c r="G89" i="28"/>
  <c r="G89" i="30" s="1"/>
  <c r="H89" i="28"/>
  <c r="H89" i="30" s="1"/>
  <c r="I89" i="28"/>
  <c r="I89" i="30" s="1"/>
  <c r="J89" i="28"/>
  <c r="J89" i="30" s="1"/>
  <c r="K89" i="28"/>
  <c r="K89" i="30" s="1"/>
  <c r="L89" i="28"/>
  <c r="L89" i="30" s="1"/>
  <c r="M89" i="28"/>
  <c r="M89" i="30" s="1"/>
  <c r="N89" i="28"/>
  <c r="N89" i="30" s="1"/>
  <c r="O89" i="28"/>
  <c r="O89" i="30" s="1"/>
  <c r="P89" i="28"/>
  <c r="P89" i="30" s="1"/>
  <c r="D90" i="28"/>
  <c r="D90" i="30" s="1"/>
  <c r="E90" i="28"/>
  <c r="E90" i="30" s="1"/>
  <c r="G90" i="28"/>
  <c r="G90" i="30" s="1"/>
  <c r="H90" i="28"/>
  <c r="H90" i="30" s="1"/>
  <c r="I90" i="28"/>
  <c r="I90" i="30" s="1"/>
  <c r="J90" i="28"/>
  <c r="J90" i="30" s="1"/>
  <c r="K90" i="28"/>
  <c r="K90" i="30" s="1"/>
  <c r="L90" i="28"/>
  <c r="M90" i="28"/>
  <c r="M90" i="30" s="1"/>
  <c r="N90" i="28"/>
  <c r="N90" i="30" s="1"/>
  <c r="O90" i="28"/>
  <c r="O90" i="30" s="1"/>
  <c r="P90" i="28"/>
  <c r="P90" i="30" s="1"/>
  <c r="D91" i="28"/>
  <c r="D91" i="30" s="1"/>
  <c r="E91" i="28"/>
  <c r="E91" i="30" s="1"/>
  <c r="G91" i="28"/>
  <c r="G91" i="30" s="1"/>
  <c r="H91" i="28"/>
  <c r="H91" i="30" s="1"/>
  <c r="I91" i="28"/>
  <c r="I91" i="30" s="1"/>
  <c r="J91" i="28"/>
  <c r="J91" i="30" s="1"/>
  <c r="K91" i="28"/>
  <c r="K91" i="30" s="1"/>
  <c r="L91" i="28"/>
  <c r="L91" i="30" s="1"/>
  <c r="M91" i="28"/>
  <c r="M91" i="30" s="1"/>
  <c r="N91" i="28"/>
  <c r="N91" i="30" s="1"/>
  <c r="O91" i="28"/>
  <c r="O91" i="30" s="1"/>
  <c r="P91" i="28"/>
  <c r="P91" i="30" s="1"/>
  <c r="D93" i="28"/>
  <c r="D93" i="30" s="1"/>
  <c r="E93" i="28"/>
  <c r="E93" i="30" s="1"/>
  <c r="G93" i="28"/>
  <c r="G93" i="30" s="1"/>
  <c r="H93" i="28"/>
  <c r="H93" i="30" s="1"/>
  <c r="I93" i="28"/>
  <c r="I93" i="30" s="1"/>
  <c r="J93" i="28"/>
  <c r="J93" i="30" s="1"/>
  <c r="K93" i="28"/>
  <c r="K93" i="30" s="1"/>
  <c r="L93" i="28"/>
  <c r="L93" i="30" s="1"/>
  <c r="M93" i="28"/>
  <c r="M93" i="30" s="1"/>
  <c r="N93" i="28"/>
  <c r="N93" i="30" s="1"/>
  <c r="O93" i="28"/>
  <c r="O93" i="30" s="1"/>
  <c r="P93" i="28"/>
  <c r="P93" i="30" s="1"/>
  <c r="D95" i="28"/>
  <c r="D95" i="30" s="1"/>
  <c r="E95" i="28"/>
  <c r="E95" i="30" s="1"/>
  <c r="G95" i="28"/>
  <c r="G95" i="30" s="1"/>
  <c r="H95" i="28"/>
  <c r="H95" i="30" s="1"/>
  <c r="I95" i="28"/>
  <c r="I95" i="30" s="1"/>
  <c r="J95" i="28"/>
  <c r="J95" i="30" s="1"/>
  <c r="K95" i="28"/>
  <c r="K95" i="30" s="1"/>
  <c r="L95" i="28"/>
  <c r="L95" i="30" s="1"/>
  <c r="M95" i="28"/>
  <c r="M95" i="30" s="1"/>
  <c r="N95" i="28"/>
  <c r="N95" i="30" s="1"/>
  <c r="O95" i="28"/>
  <c r="O95" i="30" s="1"/>
  <c r="P95" i="28"/>
  <c r="P95" i="30" s="1"/>
  <c r="D96" i="28"/>
  <c r="D96" i="30" s="1"/>
  <c r="E96" i="28"/>
  <c r="E96" i="30" s="1"/>
  <c r="G96" i="28"/>
  <c r="G96" i="30" s="1"/>
  <c r="H96" i="28"/>
  <c r="H96" i="30" s="1"/>
  <c r="I96" i="28"/>
  <c r="I96" i="30" s="1"/>
  <c r="J96" i="28"/>
  <c r="J96" i="30" s="1"/>
  <c r="K96" i="28"/>
  <c r="K96" i="30" s="1"/>
  <c r="L96" i="28"/>
  <c r="L96" i="30" s="1"/>
  <c r="M96" i="28"/>
  <c r="M96" i="30" s="1"/>
  <c r="N96" i="28"/>
  <c r="N96" i="30" s="1"/>
  <c r="O96" i="28"/>
  <c r="O96" i="30" s="1"/>
  <c r="P96" i="28"/>
  <c r="P96" i="30" s="1"/>
  <c r="D97" i="28"/>
  <c r="D97" i="30" s="1"/>
  <c r="E97" i="28"/>
  <c r="E97" i="30" s="1"/>
  <c r="G97" i="28"/>
  <c r="G97" i="30" s="1"/>
  <c r="H97" i="28"/>
  <c r="H97" i="30" s="1"/>
  <c r="I97" i="28"/>
  <c r="I97" i="30" s="1"/>
  <c r="J97" i="28"/>
  <c r="J97" i="30" s="1"/>
  <c r="K97" i="28"/>
  <c r="K97" i="30" s="1"/>
  <c r="L97" i="28"/>
  <c r="L97" i="30" s="1"/>
  <c r="M97" i="28"/>
  <c r="M97" i="30" s="1"/>
  <c r="N97" i="28"/>
  <c r="N97" i="30" s="1"/>
  <c r="O97" i="28"/>
  <c r="O97" i="30" s="1"/>
  <c r="P97" i="28"/>
  <c r="P97" i="30" s="1"/>
  <c r="D98" i="28"/>
  <c r="D98" i="30" s="1"/>
  <c r="E98" i="28"/>
  <c r="E98" i="30" s="1"/>
  <c r="G98" i="28"/>
  <c r="G98" i="30" s="1"/>
  <c r="H98" i="28"/>
  <c r="H98" i="30" s="1"/>
  <c r="I98" i="28"/>
  <c r="I98" i="30" s="1"/>
  <c r="J98" i="28"/>
  <c r="J98" i="30" s="1"/>
  <c r="K98" i="28"/>
  <c r="K98" i="30" s="1"/>
  <c r="L98" i="28"/>
  <c r="M98" i="28"/>
  <c r="M98" i="30" s="1"/>
  <c r="N98" i="28"/>
  <c r="N98" i="30" s="1"/>
  <c r="O98" i="28"/>
  <c r="O98" i="30" s="1"/>
  <c r="P98" i="28"/>
  <c r="P98" i="30" s="1"/>
  <c r="D100" i="28"/>
  <c r="D100" i="30" s="1"/>
  <c r="E100" i="28"/>
  <c r="E100" i="30" s="1"/>
  <c r="G100" i="28"/>
  <c r="G100" i="30" s="1"/>
  <c r="H100" i="28"/>
  <c r="H100" i="30" s="1"/>
  <c r="I100" i="28"/>
  <c r="I100" i="30" s="1"/>
  <c r="J100" i="28"/>
  <c r="J100" i="30" s="1"/>
  <c r="K100" i="28"/>
  <c r="K100" i="30" s="1"/>
  <c r="L100" i="28"/>
  <c r="L100" i="30" s="1"/>
  <c r="M100" i="28"/>
  <c r="M100" i="30" s="1"/>
  <c r="N100" i="28"/>
  <c r="N100" i="30" s="1"/>
  <c r="O100" i="28"/>
  <c r="O100" i="30" s="1"/>
  <c r="P100" i="28"/>
  <c r="D101" i="28"/>
  <c r="D101" i="30" s="1"/>
  <c r="E101" i="28"/>
  <c r="E101" i="30" s="1"/>
  <c r="G101" i="28"/>
  <c r="G101" i="30" s="1"/>
  <c r="H101" i="28"/>
  <c r="H101" i="30" s="1"/>
  <c r="I101" i="28"/>
  <c r="I101" i="30" s="1"/>
  <c r="J101" i="28"/>
  <c r="J101" i="30" s="1"/>
  <c r="K101" i="28"/>
  <c r="K101" i="30" s="1"/>
  <c r="L101" i="28"/>
  <c r="L101" i="30" s="1"/>
  <c r="M101" i="28"/>
  <c r="M101" i="30" s="1"/>
  <c r="N101" i="28"/>
  <c r="N101" i="30" s="1"/>
  <c r="O101" i="28"/>
  <c r="O101" i="30" s="1"/>
  <c r="P101" i="28"/>
  <c r="P101" i="30" s="1"/>
  <c r="D102" i="28"/>
  <c r="D102" i="30" s="1"/>
  <c r="E102" i="28"/>
  <c r="E102" i="30" s="1"/>
  <c r="G102" i="28"/>
  <c r="G102" i="30" s="1"/>
  <c r="H102" i="28"/>
  <c r="H102" i="30" s="1"/>
  <c r="I102" i="28"/>
  <c r="I102" i="30" s="1"/>
  <c r="J102" i="28"/>
  <c r="J102" i="30" s="1"/>
  <c r="K102" i="28"/>
  <c r="K102" i="30" s="1"/>
  <c r="L102" i="28"/>
  <c r="L102" i="30" s="1"/>
  <c r="M102" i="28"/>
  <c r="M102" i="30" s="1"/>
  <c r="N102" i="28"/>
  <c r="N102" i="30" s="1"/>
  <c r="O102" i="28"/>
  <c r="O102" i="30" s="1"/>
  <c r="P102" i="28"/>
  <c r="P102" i="30" s="1"/>
  <c r="D105" i="28"/>
  <c r="D105" i="30" s="1"/>
  <c r="E105" i="28"/>
  <c r="E105" i="30" s="1"/>
  <c r="G105" i="28"/>
  <c r="G105" i="30" s="1"/>
  <c r="H105" i="28"/>
  <c r="H105" i="30" s="1"/>
  <c r="I105" i="28"/>
  <c r="I105" i="30" s="1"/>
  <c r="J105" i="28"/>
  <c r="J105" i="30" s="1"/>
  <c r="K105" i="28"/>
  <c r="K105" i="30" s="1"/>
  <c r="L105" i="28"/>
  <c r="L105" i="30" s="1"/>
  <c r="M105" i="28"/>
  <c r="M105" i="30" s="1"/>
  <c r="N105" i="28"/>
  <c r="N105" i="30" s="1"/>
  <c r="O105" i="28"/>
  <c r="O105" i="30" s="1"/>
  <c r="P105" i="28"/>
  <c r="P105" i="30" s="1"/>
  <c r="D106" i="28"/>
  <c r="D106" i="30" s="1"/>
  <c r="E106" i="28"/>
  <c r="E106" i="30" s="1"/>
  <c r="G106" i="28"/>
  <c r="G106" i="30" s="1"/>
  <c r="H106" i="28"/>
  <c r="H106" i="30" s="1"/>
  <c r="I106" i="28"/>
  <c r="I106" i="30" s="1"/>
  <c r="J106" i="28"/>
  <c r="J106" i="30" s="1"/>
  <c r="K106" i="28"/>
  <c r="K106" i="30" s="1"/>
  <c r="L106" i="28"/>
  <c r="M106" i="28"/>
  <c r="M106" i="30" s="1"/>
  <c r="N106" i="28"/>
  <c r="N106" i="30" s="1"/>
  <c r="O106" i="28"/>
  <c r="O106" i="30" s="1"/>
  <c r="P106" i="28"/>
  <c r="P106" i="30" s="1"/>
  <c r="D107" i="28"/>
  <c r="D107" i="30" s="1"/>
  <c r="E107" i="28"/>
  <c r="E107" i="30" s="1"/>
  <c r="G107" i="28"/>
  <c r="G107" i="30" s="1"/>
  <c r="H107" i="28"/>
  <c r="H107" i="30" s="1"/>
  <c r="I107" i="28"/>
  <c r="I107" i="30" s="1"/>
  <c r="J107" i="28"/>
  <c r="J107" i="30" s="1"/>
  <c r="K107" i="28"/>
  <c r="K107" i="30" s="1"/>
  <c r="L107" i="28"/>
  <c r="L107" i="30" s="1"/>
  <c r="M107" i="28"/>
  <c r="M107" i="30" s="1"/>
  <c r="N107" i="28"/>
  <c r="N107" i="30" s="1"/>
  <c r="O107" i="28"/>
  <c r="O107" i="30" s="1"/>
  <c r="P107" i="28"/>
  <c r="P107" i="30" s="1"/>
  <c r="D114" i="28"/>
  <c r="D114" i="30" s="1"/>
  <c r="E114" i="28"/>
  <c r="E114" i="30" s="1"/>
  <c r="G114" i="28"/>
  <c r="G114" i="30" s="1"/>
  <c r="H114" i="28"/>
  <c r="H114" i="30" s="1"/>
  <c r="I114" i="28"/>
  <c r="I114" i="30" s="1"/>
  <c r="J114" i="28"/>
  <c r="J114" i="30" s="1"/>
  <c r="K114" i="28"/>
  <c r="K114" i="30" s="1"/>
  <c r="L114" i="28"/>
  <c r="L114" i="30" s="1"/>
  <c r="M114" i="28"/>
  <c r="M114" i="30" s="1"/>
  <c r="N114" i="28"/>
  <c r="N114" i="30" s="1"/>
  <c r="O114" i="28"/>
  <c r="O114" i="30" s="1"/>
  <c r="P114" i="28"/>
  <c r="P114" i="30" s="1"/>
  <c r="D116" i="28"/>
  <c r="D116" i="30" s="1"/>
  <c r="E116" i="28"/>
  <c r="E116" i="30" s="1"/>
  <c r="G116" i="28"/>
  <c r="G116" i="30" s="1"/>
  <c r="H116" i="28"/>
  <c r="H116" i="30" s="1"/>
  <c r="I116" i="28"/>
  <c r="I116" i="30" s="1"/>
  <c r="J116" i="28"/>
  <c r="J116" i="30" s="1"/>
  <c r="K116" i="28"/>
  <c r="K116" i="30" s="1"/>
  <c r="L116" i="28"/>
  <c r="L116" i="30" s="1"/>
  <c r="M116" i="28"/>
  <c r="M116" i="30" s="1"/>
  <c r="N116" i="28"/>
  <c r="N116" i="30" s="1"/>
  <c r="O116" i="28"/>
  <c r="O116" i="30" s="1"/>
  <c r="P116" i="28"/>
  <c r="P116" i="30" s="1"/>
  <c r="D118" i="28"/>
  <c r="D118" i="30" s="1"/>
  <c r="E118" i="28"/>
  <c r="E118" i="30" s="1"/>
  <c r="G118" i="28"/>
  <c r="G118" i="30" s="1"/>
  <c r="H118" i="28"/>
  <c r="H118" i="30" s="1"/>
  <c r="I118" i="28"/>
  <c r="I118" i="30" s="1"/>
  <c r="J118" i="28"/>
  <c r="J118" i="30" s="1"/>
  <c r="K118" i="28"/>
  <c r="K118" i="30" s="1"/>
  <c r="L118" i="28"/>
  <c r="L118" i="30" s="1"/>
  <c r="M118" i="28"/>
  <c r="M118" i="30" s="1"/>
  <c r="N118" i="28"/>
  <c r="N118" i="30" s="1"/>
  <c r="O118" i="28"/>
  <c r="O118" i="30" s="1"/>
  <c r="P118" i="28"/>
  <c r="P118" i="30" s="1"/>
  <c r="D121" i="28"/>
  <c r="D121" i="30" s="1"/>
  <c r="E121" i="28"/>
  <c r="E121" i="30" s="1"/>
  <c r="G121" i="28"/>
  <c r="G121" i="30" s="1"/>
  <c r="H121" i="28"/>
  <c r="H121" i="30" s="1"/>
  <c r="I121" i="28"/>
  <c r="I121" i="30" s="1"/>
  <c r="J121" i="28"/>
  <c r="J121" i="30" s="1"/>
  <c r="K121" i="28"/>
  <c r="K121" i="30" s="1"/>
  <c r="L121" i="28"/>
  <c r="L121" i="30" s="1"/>
  <c r="M121" i="28"/>
  <c r="M121" i="30" s="1"/>
  <c r="N121" i="28"/>
  <c r="N121" i="30" s="1"/>
  <c r="O121" i="28"/>
  <c r="O121" i="30" s="1"/>
  <c r="P121" i="28"/>
  <c r="P121" i="30" s="1"/>
  <c r="D124" i="28"/>
  <c r="D124" i="30" s="1"/>
  <c r="E124" i="28"/>
  <c r="E124" i="30" s="1"/>
  <c r="G124" i="28"/>
  <c r="G124" i="30" s="1"/>
  <c r="H124" i="28"/>
  <c r="H124" i="30" s="1"/>
  <c r="I124" i="28"/>
  <c r="I124" i="30" s="1"/>
  <c r="J124" i="28"/>
  <c r="J124" i="30" s="1"/>
  <c r="K124" i="28"/>
  <c r="K124" i="30" s="1"/>
  <c r="L124" i="28"/>
  <c r="L124" i="30" s="1"/>
  <c r="M124" i="28"/>
  <c r="M124" i="30" s="1"/>
  <c r="N124" i="28"/>
  <c r="N124" i="30" s="1"/>
  <c r="O124" i="28"/>
  <c r="O124" i="30" s="1"/>
  <c r="P124" i="28"/>
  <c r="P124" i="30" s="1"/>
  <c r="D126" i="28"/>
  <c r="D126" i="30" s="1"/>
  <c r="E126" i="28"/>
  <c r="E126" i="30" s="1"/>
  <c r="G126" i="28"/>
  <c r="G126" i="30" s="1"/>
  <c r="H126" i="28"/>
  <c r="H126" i="30" s="1"/>
  <c r="I126" i="28"/>
  <c r="I126" i="30" s="1"/>
  <c r="J126" i="28"/>
  <c r="J126" i="30" s="1"/>
  <c r="K126" i="28"/>
  <c r="K126" i="30" s="1"/>
  <c r="L126" i="28"/>
  <c r="L126" i="30" s="1"/>
  <c r="M126" i="28"/>
  <c r="M126" i="30" s="1"/>
  <c r="N126" i="28"/>
  <c r="N126" i="30" s="1"/>
  <c r="O126" i="28"/>
  <c r="O126" i="30" s="1"/>
  <c r="P126" i="28"/>
  <c r="P126" i="30" s="1"/>
  <c r="D127" i="28"/>
  <c r="D127" i="30" s="1"/>
  <c r="E127" i="28"/>
  <c r="E127" i="30" s="1"/>
  <c r="G127" i="28"/>
  <c r="G127" i="30" s="1"/>
  <c r="H127" i="28"/>
  <c r="H127" i="30" s="1"/>
  <c r="I127" i="28"/>
  <c r="I127" i="30" s="1"/>
  <c r="J127" i="28"/>
  <c r="J127" i="30" s="1"/>
  <c r="K127" i="28"/>
  <c r="K127" i="30" s="1"/>
  <c r="L127" i="28"/>
  <c r="L127" i="30" s="1"/>
  <c r="M127" i="28"/>
  <c r="M127" i="30" s="1"/>
  <c r="N127" i="28"/>
  <c r="N127" i="30" s="1"/>
  <c r="O127" i="28"/>
  <c r="O127" i="30" s="1"/>
  <c r="P127" i="28"/>
  <c r="P127" i="30" s="1"/>
  <c r="D128" i="28"/>
  <c r="D128" i="30" s="1"/>
  <c r="E128" i="28"/>
  <c r="E128" i="30" s="1"/>
  <c r="G128" i="28"/>
  <c r="G128" i="30" s="1"/>
  <c r="H128" i="28"/>
  <c r="I128" i="28"/>
  <c r="I128" i="30" s="1"/>
  <c r="J128" i="28"/>
  <c r="J128" i="30" s="1"/>
  <c r="K128" i="28"/>
  <c r="K128" i="30" s="1"/>
  <c r="L128" i="28"/>
  <c r="L128" i="30" s="1"/>
  <c r="M128" i="28"/>
  <c r="M128" i="30" s="1"/>
  <c r="N128" i="28"/>
  <c r="N128" i="30" s="1"/>
  <c r="O128" i="28"/>
  <c r="O128" i="30" s="1"/>
  <c r="P128" i="28"/>
  <c r="P128" i="30" s="1"/>
  <c r="D130" i="28"/>
  <c r="D130" i="30" s="1"/>
  <c r="E130" i="28"/>
  <c r="E130" i="30" s="1"/>
  <c r="G130" i="28"/>
  <c r="G130" i="30" s="1"/>
  <c r="H130" i="28"/>
  <c r="H130" i="30" s="1"/>
  <c r="I130" i="28"/>
  <c r="I130" i="30" s="1"/>
  <c r="J130" i="28"/>
  <c r="J130" i="30" s="1"/>
  <c r="K130" i="28"/>
  <c r="K130" i="30" s="1"/>
  <c r="L130" i="28"/>
  <c r="M130" i="28"/>
  <c r="M130" i="30" s="1"/>
  <c r="N130" i="28"/>
  <c r="N130" i="30" s="1"/>
  <c r="O130" i="28"/>
  <c r="O130" i="30" s="1"/>
  <c r="P130" i="28"/>
  <c r="P130" i="30" s="1"/>
  <c r="D131" i="28"/>
  <c r="D131" i="30" s="1"/>
  <c r="E131" i="28"/>
  <c r="E131" i="30" s="1"/>
  <c r="G131" i="28"/>
  <c r="G131" i="30" s="1"/>
  <c r="H131" i="28"/>
  <c r="H131" i="30" s="1"/>
  <c r="I131" i="28"/>
  <c r="I131" i="30" s="1"/>
  <c r="J131" i="28"/>
  <c r="J131" i="30" s="1"/>
  <c r="K131" i="28"/>
  <c r="K131" i="30" s="1"/>
  <c r="L131" i="28"/>
  <c r="L131" i="30" s="1"/>
  <c r="M131" i="28"/>
  <c r="M131" i="30" s="1"/>
  <c r="N131" i="28"/>
  <c r="N131" i="30" s="1"/>
  <c r="O131" i="28"/>
  <c r="O131" i="30" s="1"/>
  <c r="P131" i="28"/>
  <c r="P131" i="30" s="1"/>
  <c r="D132" i="28"/>
  <c r="D132" i="30" s="1"/>
  <c r="E132" i="28"/>
  <c r="E132" i="30" s="1"/>
  <c r="G132" i="28"/>
  <c r="G132" i="30" s="1"/>
  <c r="H132" i="28"/>
  <c r="H132" i="30" s="1"/>
  <c r="I132" i="28"/>
  <c r="I132" i="30" s="1"/>
  <c r="J132" i="28"/>
  <c r="J132" i="30" s="1"/>
  <c r="K132" i="28"/>
  <c r="K132" i="30" s="1"/>
  <c r="L132" i="28"/>
  <c r="L132" i="30" s="1"/>
  <c r="M132" i="28"/>
  <c r="M132" i="30" s="1"/>
  <c r="N132" i="28"/>
  <c r="N132" i="30" s="1"/>
  <c r="O132" i="28"/>
  <c r="O132" i="30" s="1"/>
  <c r="P132" i="28"/>
  <c r="P132" i="30" s="1"/>
  <c r="F204" i="31" l="1"/>
  <c r="F204" i="29"/>
  <c r="E161" i="19"/>
  <c r="E161" i="29" s="1"/>
  <c r="E161" i="31" s="1"/>
  <c r="F161" i="19"/>
  <c r="F161" i="29" s="1"/>
  <c r="F161" i="31" s="1"/>
  <c r="H161" i="19"/>
  <c r="H161" i="29" s="1"/>
  <c r="H161" i="31" s="1"/>
  <c r="I161" i="19"/>
  <c r="I161" i="29" s="1"/>
  <c r="I161" i="31" s="1"/>
  <c r="J161" i="19"/>
  <c r="J161" i="29" s="1"/>
  <c r="J161" i="31" s="1"/>
  <c r="K161" i="19"/>
  <c r="K161" i="29" s="1"/>
  <c r="K161" i="31" s="1"/>
  <c r="L161" i="19"/>
  <c r="L161" i="29" s="1"/>
  <c r="L161" i="31" s="1"/>
  <c r="M161" i="19"/>
  <c r="M161" i="29" s="1"/>
  <c r="M161" i="31" s="1"/>
  <c r="N161" i="19"/>
  <c r="N161" i="29" s="1"/>
  <c r="N161" i="31" s="1"/>
  <c r="O161" i="19"/>
  <c r="O161" i="29" s="1"/>
  <c r="O161" i="31" s="1"/>
  <c r="P161" i="19"/>
  <c r="P161" i="29" s="1"/>
  <c r="P161" i="31" s="1"/>
  <c r="Q161" i="19"/>
  <c r="Q161" i="29" s="1"/>
  <c r="Q161" i="31" s="1"/>
  <c r="N14" i="19" l="1"/>
  <c r="N14" i="29" s="1"/>
  <c r="N14" i="31" s="1"/>
  <c r="N19" i="19"/>
  <c r="N19" i="29" s="1"/>
  <c r="N19" i="31" s="1"/>
  <c r="N21" i="19"/>
  <c r="N21" i="29" s="1"/>
  <c r="N21" i="31" s="1"/>
  <c r="N24" i="19"/>
  <c r="N24" i="29" s="1"/>
  <c r="N24" i="31" s="1"/>
  <c r="N29" i="19"/>
  <c r="N29" i="29" s="1"/>
  <c r="N29" i="31" s="1"/>
  <c r="N36" i="19"/>
  <c r="N36" i="29" s="1"/>
  <c r="N36" i="31" s="1"/>
  <c r="N46" i="19"/>
  <c r="N46" i="29" s="1"/>
  <c r="N46" i="31" s="1"/>
  <c r="N48" i="19"/>
  <c r="N48" i="29" s="1"/>
  <c r="N48" i="31" s="1"/>
  <c r="N57" i="19"/>
  <c r="N57" i="29" s="1"/>
  <c r="N57" i="31" s="1"/>
  <c r="N60" i="19"/>
  <c r="N60" i="29" s="1"/>
  <c r="N60" i="31" s="1"/>
  <c r="N66" i="19"/>
  <c r="N66" i="29" s="1"/>
  <c r="N66" i="31" s="1"/>
  <c r="N69" i="19"/>
  <c r="N69" i="29" s="1"/>
  <c r="N69" i="31" s="1"/>
  <c r="N71" i="19"/>
  <c r="N71" i="29" s="1"/>
  <c r="N71" i="31" s="1"/>
  <c r="N73" i="19"/>
  <c r="N73" i="29" s="1"/>
  <c r="N73" i="31" s="1"/>
  <c r="N76" i="19"/>
  <c r="N76" i="29" s="1"/>
  <c r="N76" i="31" s="1"/>
  <c r="N80" i="19"/>
  <c r="N80" i="29" s="1"/>
  <c r="N80" i="31" s="1"/>
  <c r="N85" i="19"/>
  <c r="N85" i="29" s="1"/>
  <c r="N85" i="31" s="1"/>
  <c r="N89" i="19"/>
  <c r="N89" i="29" s="1"/>
  <c r="N89" i="31" s="1"/>
  <c r="N93" i="19"/>
  <c r="N93" i="29" s="1"/>
  <c r="N93" i="31" s="1"/>
  <c r="N100" i="19"/>
  <c r="N100" i="29" s="1"/>
  <c r="N100" i="31" s="1"/>
  <c r="N103" i="19"/>
  <c r="N103" i="29" s="1"/>
  <c r="N103" i="31" s="1"/>
  <c r="N108" i="19"/>
  <c r="N108" i="29" s="1"/>
  <c r="N108" i="31" s="1"/>
  <c r="N112" i="19"/>
  <c r="N112" i="29" s="1"/>
  <c r="N112" i="31" s="1"/>
  <c r="N120" i="19"/>
  <c r="N120" i="29" s="1"/>
  <c r="N120" i="31" s="1"/>
  <c r="N122" i="19"/>
  <c r="N122" i="29" s="1"/>
  <c r="N122" i="31" s="1"/>
  <c r="N124" i="19"/>
  <c r="N124" i="29" s="1"/>
  <c r="N124" i="31" s="1"/>
  <c r="N127" i="19"/>
  <c r="N127" i="29" s="1"/>
  <c r="N127" i="31" s="1"/>
  <c r="N129" i="19"/>
  <c r="N129" i="29" s="1"/>
  <c r="N129" i="31" s="1"/>
  <c r="N135" i="19"/>
  <c r="N135" i="29" s="1"/>
  <c r="N135" i="31" s="1"/>
  <c r="N139" i="19"/>
  <c r="N139" i="29" s="1"/>
  <c r="N139" i="31" s="1"/>
  <c r="N141" i="19"/>
  <c r="N141" i="29" s="1"/>
  <c r="N141" i="31" s="1"/>
  <c r="N144" i="19"/>
  <c r="N144" i="29" s="1"/>
  <c r="N144" i="31" s="1"/>
  <c r="N146" i="19"/>
  <c r="N146" i="29" s="1"/>
  <c r="N146" i="31" s="1"/>
  <c r="N148" i="19"/>
  <c r="N148" i="29" s="1"/>
  <c r="N148" i="31" s="1"/>
  <c r="N150" i="19"/>
  <c r="N150" i="29" s="1"/>
  <c r="N150" i="31" s="1"/>
  <c r="N152" i="19"/>
  <c r="N152" i="29" s="1"/>
  <c r="N152" i="31" s="1"/>
  <c r="N155" i="19"/>
  <c r="N155" i="29" s="1"/>
  <c r="N155" i="31" s="1"/>
  <c r="N157" i="19"/>
  <c r="N157" i="29" s="1"/>
  <c r="N157" i="31" s="1"/>
  <c r="N159" i="19"/>
  <c r="N159" i="29" s="1"/>
  <c r="N159" i="31" s="1"/>
  <c r="N164" i="19"/>
  <c r="N164" i="29" s="1"/>
  <c r="N164" i="31" s="1"/>
  <c r="N167" i="19"/>
  <c r="N167" i="29" s="1"/>
  <c r="N167" i="31" s="1"/>
  <c r="N169" i="19"/>
  <c r="N169" i="29" s="1"/>
  <c r="N169" i="31" s="1"/>
  <c r="N172" i="19"/>
  <c r="N172" i="29" s="1"/>
  <c r="N172" i="31" s="1"/>
  <c r="N175" i="19"/>
  <c r="N175" i="29" s="1"/>
  <c r="N175" i="31" s="1"/>
  <c r="N177" i="19"/>
  <c r="N177" i="29" s="1"/>
  <c r="N177" i="31" s="1"/>
  <c r="N181" i="19"/>
  <c r="N181" i="29" s="1"/>
  <c r="N181" i="31" s="1"/>
  <c r="M11" i="26"/>
  <c r="M11" i="28" s="1"/>
  <c r="M11" i="30" s="1"/>
  <c r="M14" i="26"/>
  <c r="M14" i="28" s="1"/>
  <c r="M14" i="30" s="1"/>
  <c r="M19" i="26"/>
  <c r="M19" i="28" s="1"/>
  <c r="M19" i="30" s="1"/>
  <c r="M22" i="26"/>
  <c r="M22" i="28" s="1"/>
  <c r="M22" i="30" s="1"/>
  <c r="M25" i="26"/>
  <c r="M25" i="28" s="1"/>
  <c r="M25" i="30" s="1"/>
  <c r="M28" i="26"/>
  <c r="M28" i="28" s="1"/>
  <c r="M28" i="30" s="1"/>
  <c r="M31" i="26"/>
  <c r="M31" i="28" s="1"/>
  <c r="M31" i="30" s="1"/>
  <c r="M34" i="26"/>
  <c r="M34" i="28" s="1"/>
  <c r="M34" i="30" s="1"/>
  <c r="M39" i="26"/>
  <c r="M39" i="28" s="1"/>
  <c r="M39" i="30" s="1"/>
  <c r="M47" i="26"/>
  <c r="M47" i="28" s="1"/>
  <c r="M47" i="30" s="1"/>
  <c r="M52" i="26"/>
  <c r="M52" i="28" s="1"/>
  <c r="M52" i="30" s="1"/>
  <c r="M55" i="26"/>
  <c r="M55" i="28" s="1"/>
  <c r="M55" i="30" s="1"/>
  <c r="M57" i="26"/>
  <c r="M57" i="28" s="1"/>
  <c r="M57" i="30" s="1"/>
  <c r="M62" i="26"/>
  <c r="M62" i="28" s="1"/>
  <c r="M62" i="30" s="1"/>
  <c r="M65" i="26"/>
  <c r="M65" i="28" s="1"/>
  <c r="M65" i="30" s="1"/>
  <c r="M69" i="26"/>
  <c r="M69" i="28" s="1"/>
  <c r="M69" i="30" s="1"/>
  <c r="M74" i="26"/>
  <c r="M74" i="28" s="1"/>
  <c r="M74" i="30" s="1"/>
  <c r="M80" i="26"/>
  <c r="M80" i="28" s="1"/>
  <c r="M80" i="30" s="1"/>
  <c r="M84" i="26"/>
  <c r="M84" i="28" s="1"/>
  <c r="M84" i="30" s="1"/>
  <c r="M92" i="26"/>
  <c r="M92" i="28" s="1"/>
  <c r="M92" i="30" s="1"/>
  <c r="M94" i="26"/>
  <c r="M94" i="28" s="1"/>
  <c r="M94" i="30" s="1"/>
  <c r="M99" i="26"/>
  <c r="M99" i="28" s="1"/>
  <c r="M99" i="30" s="1"/>
  <c r="M104" i="26"/>
  <c r="M104" i="28" s="1"/>
  <c r="M104" i="30" s="1"/>
  <c r="M109" i="26"/>
  <c r="M109" i="28" s="1"/>
  <c r="M109" i="30" s="1"/>
  <c r="M113" i="26"/>
  <c r="M113" i="28" s="1"/>
  <c r="M113" i="30" s="1"/>
  <c r="M115" i="26"/>
  <c r="M115" i="28" s="1"/>
  <c r="M115" i="30" s="1"/>
  <c r="M117" i="26"/>
  <c r="M117" i="28" s="1"/>
  <c r="M117" i="30" s="1"/>
  <c r="M120" i="26"/>
  <c r="M120" i="28" s="1"/>
  <c r="M120" i="30" s="1"/>
  <c r="M123" i="26"/>
  <c r="M123" i="28" s="1"/>
  <c r="M123" i="30" s="1"/>
  <c r="M125" i="26"/>
  <c r="M125" i="28" s="1"/>
  <c r="M125" i="30" s="1"/>
  <c r="M129" i="26"/>
  <c r="M129" i="28" s="1"/>
  <c r="M129" i="30" s="1"/>
  <c r="M135" i="26"/>
  <c r="M135" i="28" s="1"/>
  <c r="M135" i="30" s="1"/>
  <c r="M103" i="26" l="1"/>
  <c r="M103" i="28" s="1"/>
  <c r="M103" i="30" s="1"/>
  <c r="N154" i="19"/>
  <c r="N154" i="29" s="1"/>
  <c r="N154" i="31" s="1"/>
  <c r="N56" i="19"/>
  <c r="N56" i="29" s="1"/>
  <c r="N56" i="31" s="1"/>
  <c r="M112" i="26"/>
  <c r="M112" i="28" s="1"/>
  <c r="M112" i="30" s="1"/>
  <c r="M119" i="26"/>
  <c r="M119" i="28" s="1"/>
  <c r="M119" i="30" s="1"/>
  <c r="M73" i="26"/>
  <c r="M73" i="28" s="1"/>
  <c r="M73" i="30" s="1"/>
  <c r="M38" i="26"/>
  <c r="M38" i="28" s="1"/>
  <c r="M38" i="30" s="1"/>
  <c r="M10" i="26"/>
  <c r="M10" i="28" s="1"/>
  <c r="M10" i="30" s="1"/>
  <c r="N126" i="19"/>
  <c r="N126" i="29" s="1"/>
  <c r="N126" i="31" s="1"/>
  <c r="M79" i="26"/>
  <c r="M79" i="28" s="1"/>
  <c r="M79" i="30" s="1"/>
  <c r="M61" i="26"/>
  <c r="M61" i="28" s="1"/>
  <c r="M61" i="30" s="1"/>
  <c r="N134" i="19"/>
  <c r="N134" i="29" s="1"/>
  <c r="N134" i="31" s="1"/>
  <c r="N102" i="19"/>
  <c r="N102" i="29" s="1"/>
  <c r="N102" i="31" s="1"/>
  <c r="N84" i="19"/>
  <c r="N84" i="29" s="1"/>
  <c r="N84" i="31" s="1"/>
  <c r="N13" i="19"/>
  <c r="N13" i="29" s="1"/>
  <c r="N13" i="31" s="1"/>
  <c r="M122" i="26"/>
  <c r="M122" i="28" s="1"/>
  <c r="M122" i="30" s="1"/>
  <c r="N99" i="19"/>
  <c r="N99" i="29" s="1"/>
  <c r="N99" i="31" s="1"/>
  <c r="N79" i="19"/>
  <c r="N79" i="29" s="1"/>
  <c r="N79" i="31" s="1"/>
  <c r="N65" i="19"/>
  <c r="N65" i="29" s="1"/>
  <c r="N65" i="31" s="1"/>
  <c r="N23" i="19"/>
  <c r="N23" i="29" s="1"/>
  <c r="N23" i="31" s="1"/>
  <c r="M68" i="26"/>
  <c r="M68" i="28" s="1"/>
  <c r="M68" i="30" s="1"/>
  <c r="M54" i="26"/>
  <c r="M54" i="28" s="1"/>
  <c r="M54" i="30" s="1"/>
  <c r="N180" i="19"/>
  <c r="N180" i="29" s="1"/>
  <c r="N180" i="31" s="1"/>
  <c r="N166" i="19"/>
  <c r="N166" i="29" s="1"/>
  <c r="N166" i="31" s="1"/>
  <c r="N138" i="19"/>
  <c r="N138" i="29" s="1"/>
  <c r="N138" i="31" s="1"/>
  <c r="N107" i="19"/>
  <c r="N107" i="29" s="1"/>
  <c r="N107" i="31" s="1"/>
  <c r="N171" i="19"/>
  <c r="N171" i="29" s="1"/>
  <c r="N171" i="31" s="1"/>
  <c r="N143" i="19"/>
  <c r="N143" i="29" s="1"/>
  <c r="N143" i="31" s="1"/>
  <c r="H23" i="27"/>
  <c r="G23" i="27"/>
  <c r="F23" i="27"/>
  <c r="H10" i="27"/>
  <c r="G10" i="27"/>
  <c r="F10" i="27"/>
  <c r="H7" i="27"/>
  <c r="G7" i="27"/>
  <c r="F7" i="27"/>
  <c r="M111" i="26" l="1"/>
  <c r="M111" i="28" s="1"/>
  <c r="M111" i="30" s="1"/>
  <c r="G13" i="27"/>
  <c r="G25" i="27" s="1"/>
  <c r="H13" i="27"/>
  <c r="H25" i="27" s="1"/>
  <c r="N12" i="19"/>
  <c r="N12" i="29" s="1"/>
  <c r="N12" i="31" s="1"/>
  <c r="F13" i="27"/>
  <c r="F25" i="27" s="1"/>
  <c r="N98" i="19"/>
  <c r="N98" i="29" s="1"/>
  <c r="N98" i="31" s="1"/>
  <c r="M9" i="26"/>
  <c r="M9" i="28" s="1"/>
  <c r="M9" i="30" s="1"/>
  <c r="M78" i="26"/>
  <c r="M78" i="28" s="1"/>
  <c r="M78" i="30" s="1"/>
  <c r="M133" i="26"/>
  <c r="M133" i="28" s="1"/>
  <c r="M133" i="30" s="1"/>
  <c r="G59" i="19"/>
  <c r="G59" i="29" s="1"/>
  <c r="G59" i="31" s="1"/>
  <c r="G58" i="19"/>
  <c r="G58" i="29" s="1"/>
  <c r="G58" i="31" s="1"/>
  <c r="Q57" i="19"/>
  <c r="Q57" i="29" s="1"/>
  <c r="Q57" i="31" s="1"/>
  <c r="P57" i="19"/>
  <c r="P57" i="29" s="1"/>
  <c r="P57" i="31" s="1"/>
  <c r="O57" i="19"/>
  <c r="O57" i="29" s="1"/>
  <c r="O57" i="31" s="1"/>
  <c r="M57" i="19"/>
  <c r="M57" i="29" s="1"/>
  <c r="M57" i="31" s="1"/>
  <c r="L57" i="19"/>
  <c r="L57" i="29" s="1"/>
  <c r="L57" i="31" s="1"/>
  <c r="K57" i="19"/>
  <c r="K57" i="29" s="1"/>
  <c r="K57" i="31" s="1"/>
  <c r="J57" i="19"/>
  <c r="J57" i="29" s="1"/>
  <c r="J57" i="31" s="1"/>
  <c r="I57" i="19"/>
  <c r="I57" i="29" s="1"/>
  <c r="I57" i="31" s="1"/>
  <c r="H57" i="19"/>
  <c r="H57" i="29" s="1"/>
  <c r="H57" i="31" s="1"/>
  <c r="F57" i="19"/>
  <c r="F57" i="29" s="1"/>
  <c r="F57" i="31" s="1"/>
  <c r="E57" i="19"/>
  <c r="E57" i="29" s="1"/>
  <c r="E57" i="31" s="1"/>
  <c r="G137" i="19"/>
  <c r="G137" i="29" s="1"/>
  <c r="G137" i="31" s="1"/>
  <c r="G136" i="19"/>
  <c r="G136" i="29" s="1"/>
  <c r="G136" i="31" s="1"/>
  <c r="Q135" i="19"/>
  <c r="Q135" i="29" s="1"/>
  <c r="Q135" i="31" s="1"/>
  <c r="P135" i="19"/>
  <c r="P135" i="29" s="1"/>
  <c r="P135" i="31" s="1"/>
  <c r="O135" i="19"/>
  <c r="O135" i="29" s="1"/>
  <c r="O135" i="31" s="1"/>
  <c r="M135" i="19"/>
  <c r="M135" i="29" s="1"/>
  <c r="M135" i="31" s="1"/>
  <c r="L135" i="19"/>
  <c r="L135" i="29" s="1"/>
  <c r="L135" i="31" s="1"/>
  <c r="K135" i="19"/>
  <c r="K135" i="29" s="1"/>
  <c r="K135" i="31" s="1"/>
  <c r="J135" i="19"/>
  <c r="J135" i="29" s="1"/>
  <c r="J135" i="31" s="1"/>
  <c r="I135" i="19"/>
  <c r="I135" i="29" s="1"/>
  <c r="I135" i="31" s="1"/>
  <c r="H135" i="19"/>
  <c r="H135" i="29" s="1"/>
  <c r="H135" i="31" s="1"/>
  <c r="F135" i="19"/>
  <c r="F135" i="29" s="1"/>
  <c r="F135" i="31" s="1"/>
  <c r="E135" i="19"/>
  <c r="E135" i="29" s="1"/>
  <c r="E135" i="31" s="1"/>
  <c r="L14" i="19"/>
  <c r="L14" i="29" s="1"/>
  <c r="L14" i="31" s="1"/>
  <c r="L19" i="19"/>
  <c r="L19" i="29" s="1"/>
  <c r="L19" i="31" s="1"/>
  <c r="L21" i="19"/>
  <c r="L21" i="29" s="1"/>
  <c r="L21" i="31" s="1"/>
  <c r="L24" i="19"/>
  <c r="L24" i="29" s="1"/>
  <c r="L24" i="31" s="1"/>
  <c r="L29" i="19"/>
  <c r="L29" i="29" s="1"/>
  <c r="L29" i="31" s="1"/>
  <c r="L36" i="19"/>
  <c r="L36" i="29" s="1"/>
  <c r="L36" i="31" s="1"/>
  <c r="L46" i="19"/>
  <c r="L46" i="29" s="1"/>
  <c r="L46" i="31" s="1"/>
  <c r="L48" i="19"/>
  <c r="L48" i="29" s="1"/>
  <c r="L48" i="31" s="1"/>
  <c r="L60" i="19"/>
  <c r="L60" i="29" s="1"/>
  <c r="L60" i="31" s="1"/>
  <c r="L66" i="19"/>
  <c r="L66" i="29" s="1"/>
  <c r="L66" i="31" s="1"/>
  <c r="L69" i="19"/>
  <c r="L69" i="29" s="1"/>
  <c r="L69" i="31" s="1"/>
  <c r="L71" i="19"/>
  <c r="L71" i="29" s="1"/>
  <c r="L71" i="31" s="1"/>
  <c r="L73" i="19"/>
  <c r="L73" i="29" s="1"/>
  <c r="L73" i="31" s="1"/>
  <c r="L76" i="19"/>
  <c r="L76" i="29" s="1"/>
  <c r="L76" i="31" s="1"/>
  <c r="L80" i="19"/>
  <c r="L80" i="29" s="1"/>
  <c r="L80" i="31" s="1"/>
  <c r="L85" i="19"/>
  <c r="L85" i="29" s="1"/>
  <c r="L85" i="31" s="1"/>
  <c r="L89" i="19"/>
  <c r="L89" i="29" s="1"/>
  <c r="L89" i="31" s="1"/>
  <c r="L93" i="19"/>
  <c r="L93" i="29" s="1"/>
  <c r="L93" i="31" s="1"/>
  <c r="L100" i="19"/>
  <c r="L100" i="29" s="1"/>
  <c r="L100" i="31" s="1"/>
  <c r="L103" i="19"/>
  <c r="L103" i="29" s="1"/>
  <c r="L103" i="31" s="1"/>
  <c r="L108" i="19"/>
  <c r="L108" i="29" s="1"/>
  <c r="L108" i="31" s="1"/>
  <c r="L112" i="19"/>
  <c r="L112" i="29" s="1"/>
  <c r="L112" i="31" s="1"/>
  <c r="L120" i="19"/>
  <c r="L120" i="29" s="1"/>
  <c r="L120" i="31" s="1"/>
  <c r="L122" i="19"/>
  <c r="L122" i="29" s="1"/>
  <c r="L122" i="31" s="1"/>
  <c r="L124" i="19"/>
  <c r="L124" i="29" s="1"/>
  <c r="L124" i="31" s="1"/>
  <c r="L127" i="19"/>
  <c r="L127" i="29" s="1"/>
  <c r="L127" i="31" s="1"/>
  <c r="L129" i="19"/>
  <c r="L129" i="29" s="1"/>
  <c r="L129" i="31" s="1"/>
  <c r="L139" i="19"/>
  <c r="L139" i="29" s="1"/>
  <c r="L139" i="31" s="1"/>
  <c r="L141" i="19"/>
  <c r="L141" i="29" s="1"/>
  <c r="L141" i="31" s="1"/>
  <c r="L144" i="19"/>
  <c r="L144" i="29" s="1"/>
  <c r="L144" i="31" s="1"/>
  <c r="L146" i="19"/>
  <c r="L146" i="29" s="1"/>
  <c r="L146" i="31" s="1"/>
  <c r="L148" i="19"/>
  <c r="L148" i="29" s="1"/>
  <c r="L148" i="31" s="1"/>
  <c r="L150" i="19"/>
  <c r="L150" i="29" s="1"/>
  <c r="L150" i="31" s="1"/>
  <c r="L152" i="19"/>
  <c r="L152" i="29" s="1"/>
  <c r="L152" i="31" s="1"/>
  <c r="L155" i="19"/>
  <c r="L155" i="29" s="1"/>
  <c r="L155" i="31" s="1"/>
  <c r="L157" i="19"/>
  <c r="L157" i="29" s="1"/>
  <c r="L157" i="31" s="1"/>
  <c r="L159" i="19"/>
  <c r="L159" i="29" s="1"/>
  <c r="L159" i="31" s="1"/>
  <c r="L164" i="19"/>
  <c r="L164" i="29" s="1"/>
  <c r="L164" i="31" s="1"/>
  <c r="L167" i="19"/>
  <c r="L167" i="29" s="1"/>
  <c r="L167" i="31" s="1"/>
  <c r="L169" i="19"/>
  <c r="L169" i="29" s="1"/>
  <c r="L169" i="31" s="1"/>
  <c r="L172" i="19"/>
  <c r="L172" i="29" s="1"/>
  <c r="L172" i="31" s="1"/>
  <c r="L175" i="19"/>
  <c r="L175" i="29" s="1"/>
  <c r="L175" i="31" s="1"/>
  <c r="L177" i="19"/>
  <c r="L177" i="29" s="1"/>
  <c r="L177" i="31" s="1"/>
  <c r="L181" i="19"/>
  <c r="L181" i="29" s="1"/>
  <c r="L181" i="31" s="1"/>
  <c r="K11" i="26"/>
  <c r="K11" i="28" s="1"/>
  <c r="K11" i="30" s="1"/>
  <c r="K14" i="26"/>
  <c r="K14" i="28" s="1"/>
  <c r="K14" i="30" s="1"/>
  <c r="K19" i="26"/>
  <c r="K19" i="28" s="1"/>
  <c r="K19" i="30" s="1"/>
  <c r="K22" i="26"/>
  <c r="K22" i="28" s="1"/>
  <c r="K22" i="30" s="1"/>
  <c r="K25" i="26"/>
  <c r="K25" i="28" s="1"/>
  <c r="K25" i="30" s="1"/>
  <c r="K28" i="26"/>
  <c r="K28" i="28" s="1"/>
  <c r="K28" i="30" s="1"/>
  <c r="K31" i="26"/>
  <c r="K31" i="28" s="1"/>
  <c r="K31" i="30" s="1"/>
  <c r="K34" i="26"/>
  <c r="K34" i="28" s="1"/>
  <c r="K34" i="30" s="1"/>
  <c r="K39" i="26"/>
  <c r="K39" i="28" s="1"/>
  <c r="K39" i="30" s="1"/>
  <c r="K47" i="26"/>
  <c r="K47" i="28" s="1"/>
  <c r="K47" i="30" s="1"/>
  <c r="K52" i="26"/>
  <c r="K52" i="28" s="1"/>
  <c r="K52" i="30" s="1"/>
  <c r="K55" i="26"/>
  <c r="K55" i="28" s="1"/>
  <c r="K55" i="30" s="1"/>
  <c r="K57" i="26"/>
  <c r="K57" i="28" s="1"/>
  <c r="K57" i="30" s="1"/>
  <c r="K62" i="26"/>
  <c r="K62" i="28" s="1"/>
  <c r="K62" i="30" s="1"/>
  <c r="K65" i="26"/>
  <c r="K65" i="28" s="1"/>
  <c r="K65" i="30" s="1"/>
  <c r="K69" i="26"/>
  <c r="K69" i="28" s="1"/>
  <c r="K69" i="30" s="1"/>
  <c r="K74" i="26"/>
  <c r="K74" i="28" s="1"/>
  <c r="K74" i="30" s="1"/>
  <c r="K80" i="26"/>
  <c r="K80" i="28" s="1"/>
  <c r="K80" i="30" s="1"/>
  <c r="K84" i="26"/>
  <c r="K84" i="28" s="1"/>
  <c r="K84" i="30" s="1"/>
  <c r="K92" i="26"/>
  <c r="K92" i="28" s="1"/>
  <c r="K92" i="30" s="1"/>
  <c r="K94" i="26"/>
  <c r="K94" i="28" s="1"/>
  <c r="K94" i="30" s="1"/>
  <c r="K99" i="26"/>
  <c r="K99" i="28" s="1"/>
  <c r="K99" i="30" s="1"/>
  <c r="K104" i="26"/>
  <c r="K104" i="28" s="1"/>
  <c r="K104" i="30" s="1"/>
  <c r="K109" i="26"/>
  <c r="K109" i="28" s="1"/>
  <c r="K109" i="30" s="1"/>
  <c r="K113" i="26"/>
  <c r="K113" i="28" s="1"/>
  <c r="K113" i="30" s="1"/>
  <c r="K115" i="26"/>
  <c r="K115" i="28" s="1"/>
  <c r="K115" i="30" s="1"/>
  <c r="K117" i="26"/>
  <c r="K117" i="28" s="1"/>
  <c r="K117" i="30" s="1"/>
  <c r="K120" i="26"/>
  <c r="K120" i="28" s="1"/>
  <c r="K120" i="30" s="1"/>
  <c r="K123" i="26"/>
  <c r="K123" i="28" s="1"/>
  <c r="K123" i="30" s="1"/>
  <c r="K125" i="26"/>
  <c r="K125" i="28" s="1"/>
  <c r="K125" i="30" s="1"/>
  <c r="K129" i="26"/>
  <c r="K129" i="28" s="1"/>
  <c r="K129" i="30" s="1"/>
  <c r="K135" i="26"/>
  <c r="K135" i="28" s="1"/>
  <c r="K135" i="30" s="1"/>
  <c r="L102" i="19" l="1"/>
  <c r="L102" i="29" s="1"/>
  <c r="L102" i="31" s="1"/>
  <c r="L154" i="19"/>
  <c r="L154" i="29" s="1"/>
  <c r="L154" i="31" s="1"/>
  <c r="L126" i="19"/>
  <c r="L126" i="29" s="1"/>
  <c r="L126" i="31" s="1"/>
  <c r="L99" i="19"/>
  <c r="L99" i="29" s="1"/>
  <c r="L99" i="31" s="1"/>
  <c r="L79" i="19"/>
  <c r="L79" i="29" s="1"/>
  <c r="L79" i="31" s="1"/>
  <c r="F134" i="19"/>
  <c r="F134" i="29" s="1"/>
  <c r="F134" i="31" s="1"/>
  <c r="K134" i="19"/>
  <c r="K134" i="29" s="1"/>
  <c r="K134" i="31" s="1"/>
  <c r="P134" i="19"/>
  <c r="P134" i="29" s="1"/>
  <c r="P134" i="31" s="1"/>
  <c r="D59" i="19"/>
  <c r="D59" i="29" s="1"/>
  <c r="D59" i="31" s="1"/>
  <c r="K103" i="26"/>
  <c r="K103" i="28" s="1"/>
  <c r="K103" i="30" s="1"/>
  <c r="E134" i="19"/>
  <c r="E134" i="29" s="1"/>
  <c r="E134" i="31" s="1"/>
  <c r="D137" i="19"/>
  <c r="D137" i="29" s="1"/>
  <c r="D137" i="31" s="1"/>
  <c r="K122" i="26"/>
  <c r="K122" i="28" s="1"/>
  <c r="K122" i="30" s="1"/>
  <c r="K73" i="26"/>
  <c r="K73" i="28" s="1"/>
  <c r="K73" i="30" s="1"/>
  <c r="H134" i="19"/>
  <c r="H134" i="29" s="1"/>
  <c r="H134" i="31" s="1"/>
  <c r="L134" i="19"/>
  <c r="L134" i="29" s="1"/>
  <c r="L134" i="31" s="1"/>
  <c r="Q134" i="19"/>
  <c r="Q134" i="29" s="1"/>
  <c r="Q134" i="31" s="1"/>
  <c r="M108" i="26"/>
  <c r="M108" i="28" s="1"/>
  <c r="M108" i="30" s="1"/>
  <c r="J134" i="19"/>
  <c r="J134" i="29" s="1"/>
  <c r="J134" i="31" s="1"/>
  <c r="O134" i="19"/>
  <c r="O134" i="29" s="1"/>
  <c r="O134" i="31" s="1"/>
  <c r="D58" i="19"/>
  <c r="D58" i="29" s="1"/>
  <c r="D58" i="31" s="1"/>
  <c r="K119" i="26"/>
  <c r="K119" i="28" s="1"/>
  <c r="K119" i="30" s="1"/>
  <c r="K68" i="26"/>
  <c r="K68" i="28" s="1"/>
  <c r="K68" i="30" s="1"/>
  <c r="K54" i="26"/>
  <c r="K54" i="28" s="1"/>
  <c r="K54" i="30" s="1"/>
  <c r="L180" i="19"/>
  <c r="L180" i="29" s="1"/>
  <c r="L180" i="31" s="1"/>
  <c r="I134" i="19"/>
  <c r="I134" i="29" s="1"/>
  <c r="I134" i="31" s="1"/>
  <c r="M134" i="19"/>
  <c r="M134" i="29" s="1"/>
  <c r="M134" i="31" s="1"/>
  <c r="D136" i="19"/>
  <c r="D136" i="29" s="1"/>
  <c r="D136" i="31" s="1"/>
  <c r="M134" i="26"/>
  <c r="M134" i="28" s="1"/>
  <c r="M134" i="30" s="1"/>
  <c r="N11" i="19"/>
  <c r="N11" i="29" s="1"/>
  <c r="N11" i="31" s="1"/>
  <c r="L84" i="19"/>
  <c r="L84" i="29" s="1"/>
  <c r="L84" i="31" s="1"/>
  <c r="L23" i="19"/>
  <c r="L23" i="29" s="1"/>
  <c r="L23" i="31" s="1"/>
  <c r="L56" i="19"/>
  <c r="L56" i="29" s="1"/>
  <c r="L56" i="31" s="1"/>
  <c r="G57" i="19"/>
  <c r="G57" i="29" s="1"/>
  <c r="G57" i="31" s="1"/>
  <c r="L143" i="19"/>
  <c r="L143" i="29" s="1"/>
  <c r="L143" i="31" s="1"/>
  <c r="L65" i="19"/>
  <c r="L65" i="29" s="1"/>
  <c r="L65" i="31" s="1"/>
  <c r="L171" i="19"/>
  <c r="L171" i="29" s="1"/>
  <c r="L171" i="31" s="1"/>
  <c r="D57" i="19"/>
  <c r="D57" i="29" s="1"/>
  <c r="D57" i="31" s="1"/>
  <c r="L138" i="19"/>
  <c r="L138" i="29" s="1"/>
  <c r="L138" i="31" s="1"/>
  <c r="L107" i="19"/>
  <c r="L107" i="29" s="1"/>
  <c r="L107" i="31" s="1"/>
  <c r="G135" i="19"/>
  <c r="G135" i="29" s="1"/>
  <c r="G135" i="31" s="1"/>
  <c r="L13" i="19"/>
  <c r="L13" i="29" s="1"/>
  <c r="L13" i="31" s="1"/>
  <c r="L166" i="19"/>
  <c r="L166" i="29" s="1"/>
  <c r="L166" i="31" s="1"/>
  <c r="K112" i="26"/>
  <c r="K112" i="28" s="1"/>
  <c r="K112" i="30" s="1"/>
  <c r="K79" i="26"/>
  <c r="K79" i="28" s="1"/>
  <c r="K79" i="30" s="1"/>
  <c r="K61" i="26"/>
  <c r="K61" i="28" s="1"/>
  <c r="K61" i="30" s="1"/>
  <c r="K38" i="26"/>
  <c r="K38" i="28" s="1"/>
  <c r="K38" i="30" s="1"/>
  <c r="K10" i="26"/>
  <c r="K10" i="28" s="1"/>
  <c r="K10" i="30" s="1"/>
  <c r="D135" i="19" l="1"/>
  <c r="D135" i="29" s="1"/>
  <c r="D135" i="31" s="1"/>
  <c r="D134" i="19"/>
  <c r="D134" i="29" s="1"/>
  <c r="D134" i="31" s="1"/>
  <c r="N183" i="19"/>
  <c r="N183" i="29" s="1"/>
  <c r="N183" i="31" s="1"/>
  <c r="K111" i="26"/>
  <c r="K111" i="28" s="1"/>
  <c r="K111" i="30" s="1"/>
  <c r="K9" i="26"/>
  <c r="K9" i="28" s="1"/>
  <c r="K9" i="30" s="1"/>
  <c r="L98" i="19"/>
  <c r="L98" i="29" s="1"/>
  <c r="L98" i="31" s="1"/>
  <c r="K78" i="26"/>
  <c r="K78" i="28" s="1"/>
  <c r="K78" i="30" s="1"/>
  <c r="G134" i="19"/>
  <c r="G134" i="29" s="1"/>
  <c r="G134" i="31" s="1"/>
  <c r="M110" i="26"/>
  <c r="M110" i="28" s="1"/>
  <c r="M110" i="30" s="1"/>
  <c r="L12" i="19"/>
  <c r="L12" i="29" s="1"/>
  <c r="L12" i="31" s="1"/>
  <c r="K108" i="26" l="1"/>
  <c r="K108" i="28" s="1"/>
  <c r="K108" i="30" s="1"/>
  <c r="K134" i="26"/>
  <c r="K134" i="28" s="1"/>
  <c r="K134" i="30" s="1"/>
  <c r="L11" i="19"/>
  <c r="L11" i="29" s="1"/>
  <c r="L11" i="31" s="1"/>
  <c r="K133" i="26"/>
  <c r="K133" i="28" s="1"/>
  <c r="K133" i="30" s="1"/>
  <c r="E100" i="19"/>
  <c r="E100" i="29" s="1"/>
  <c r="E100" i="31" s="1"/>
  <c r="F100" i="19"/>
  <c r="F100" i="29" s="1"/>
  <c r="F100" i="31" s="1"/>
  <c r="H100" i="19"/>
  <c r="H100" i="29" s="1"/>
  <c r="H100" i="31" s="1"/>
  <c r="I100" i="19"/>
  <c r="I100" i="29" s="1"/>
  <c r="I100" i="31" s="1"/>
  <c r="J100" i="19"/>
  <c r="J100" i="29" s="1"/>
  <c r="J100" i="31" s="1"/>
  <c r="K100" i="19"/>
  <c r="K100" i="29" s="1"/>
  <c r="K100" i="31" s="1"/>
  <c r="M100" i="19"/>
  <c r="M100" i="29" s="1"/>
  <c r="M100" i="31" s="1"/>
  <c r="O100" i="19"/>
  <c r="O100" i="29" s="1"/>
  <c r="O100" i="31" s="1"/>
  <c r="P100" i="19"/>
  <c r="P100" i="29" s="1"/>
  <c r="P100" i="31" s="1"/>
  <c r="Q100" i="19"/>
  <c r="Q100" i="29" s="1"/>
  <c r="Q100" i="31" s="1"/>
  <c r="L183" i="19" l="1"/>
  <c r="L183" i="29" s="1"/>
  <c r="L183" i="31" s="1"/>
  <c r="K110" i="26"/>
  <c r="K110" i="28" s="1"/>
  <c r="K110" i="30" s="1"/>
  <c r="G101" i="19"/>
  <c r="G101" i="29" s="1"/>
  <c r="G101" i="31" s="1"/>
  <c r="Q99" i="19"/>
  <c r="Q99" i="29" s="1"/>
  <c r="Q99" i="31" s="1"/>
  <c r="P99" i="19"/>
  <c r="P99" i="29" s="1"/>
  <c r="P99" i="31" s="1"/>
  <c r="O99" i="19"/>
  <c r="O99" i="29" s="1"/>
  <c r="O99" i="31" s="1"/>
  <c r="M99" i="19"/>
  <c r="M99" i="29" s="1"/>
  <c r="M99" i="31" s="1"/>
  <c r="K99" i="19"/>
  <c r="K99" i="29" s="1"/>
  <c r="K99" i="31" s="1"/>
  <c r="J99" i="19"/>
  <c r="J99" i="29" s="1"/>
  <c r="J99" i="31" s="1"/>
  <c r="I99" i="19"/>
  <c r="I99" i="29" s="1"/>
  <c r="I99" i="31" s="1"/>
  <c r="H99" i="19"/>
  <c r="H99" i="29" s="1"/>
  <c r="H99" i="31" s="1"/>
  <c r="F99" i="19"/>
  <c r="F99" i="29" s="1"/>
  <c r="F99" i="31" s="1"/>
  <c r="E99" i="19"/>
  <c r="E99" i="29" s="1"/>
  <c r="E99" i="31" s="1"/>
  <c r="D101" i="19" l="1"/>
  <c r="D101" i="29" s="1"/>
  <c r="D101" i="31" s="1"/>
  <c r="G100" i="19"/>
  <c r="G100" i="29" s="1"/>
  <c r="G100" i="31" s="1"/>
  <c r="F37" i="26"/>
  <c r="F37" i="28" s="1"/>
  <c r="F37" i="30" s="1"/>
  <c r="F36" i="26"/>
  <c r="F36" i="28" s="1"/>
  <c r="F36" i="30" s="1"/>
  <c r="F35" i="26"/>
  <c r="F35" i="28" s="1"/>
  <c r="F35" i="30" s="1"/>
  <c r="D34" i="26"/>
  <c r="D34" i="28" s="1"/>
  <c r="D34" i="30" s="1"/>
  <c r="E34" i="26"/>
  <c r="E34" i="28" s="1"/>
  <c r="E34" i="30" s="1"/>
  <c r="G34" i="26"/>
  <c r="G34" i="28" s="1"/>
  <c r="G34" i="30" s="1"/>
  <c r="H34" i="26"/>
  <c r="H34" i="28" s="1"/>
  <c r="H34" i="30" s="1"/>
  <c r="I34" i="26"/>
  <c r="I34" i="28" s="1"/>
  <c r="I34" i="30" s="1"/>
  <c r="J34" i="26"/>
  <c r="J34" i="28" s="1"/>
  <c r="J34" i="30" s="1"/>
  <c r="L34" i="26"/>
  <c r="L34" i="28" s="1"/>
  <c r="L34" i="30" s="1"/>
  <c r="N34" i="26"/>
  <c r="N34" i="28" s="1"/>
  <c r="N34" i="30" s="1"/>
  <c r="O34" i="26"/>
  <c r="O34" i="28" s="1"/>
  <c r="O34" i="30" s="1"/>
  <c r="P34" i="26"/>
  <c r="P34" i="28" s="1"/>
  <c r="P34" i="30" s="1"/>
  <c r="C36" i="26" l="1"/>
  <c r="C36" i="28" s="1"/>
  <c r="C36" i="30" s="1"/>
  <c r="G99" i="19"/>
  <c r="G99" i="29" s="1"/>
  <c r="G99" i="31" s="1"/>
  <c r="C37" i="26"/>
  <c r="C37" i="28" s="1"/>
  <c r="C37" i="30" s="1"/>
  <c r="F34" i="26"/>
  <c r="F34" i="28" s="1"/>
  <c r="F34" i="30" s="1"/>
  <c r="D100" i="19"/>
  <c r="D100" i="29" s="1"/>
  <c r="D100" i="31" s="1"/>
  <c r="C35" i="26"/>
  <c r="C35" i="28" s="1"/>
  <c r="C35" i="30" s="1"/>
  <c r="C34" i="26" l="1"/>
  <c r="C34" i="28" s="1"/>
  <c r="C34" i="30" s="1"/>
  <c r="D99" i="19"/>
  <c r="D99" i="29" s="1"/>
  <c r="D99" i="31" s="1"/>
  <c r="G179" i="19"/>
  <c r="G179" i="29" s="1"/>
  <c r="G179" i="31" s="1"/>
  <c r="G178" i="19"/>
  <c r="G178" i="29" s="1"/>
  <c r="G178" i="31" s="1"/>
  <c r="E177" i="19"/>
  <c r="E177" i="29" s="1"/>
  <c r="E177" i="31" s="1"/>
  <c r="F177" i="19"/>
  <c r="F177" i="29" s="1"/>
  <c r="F177" i="31" s="1"/>
  <c r="H177" i="19"/>
  <c r="H177" i="29" s="1"/>
  <c r="H177" i="31" s="1"/>
  <c r="I177" i="19"/>
  <c r="I177" i="29" s="1"/>
  <c r="I177" i="31" s="1"/>
  <c r="J177" i="19"/>
  <c r="J177" i="29" s="1"/>
  <c r="J177" i="31" s="1"/>
  <c r="K177" i="19"/>
  <c r="K177" i="29" s="1"/>
  <c r="K177" i="31" s="1"/>
  <c r="M177" i="19"/>
  <c r="M177" i="29" s="1"/>
  <c r="M177" i="31" s="1"/>
  <c r="O177" i="19"/>
  <c r="O177" i="29" s="1"/>
  <c r="O177" i="31" s="1"/>
  <c r="P177" i="19"/>
  <c r="P177" i="29" s="1"/>
  <c r="P177" i="31" s="1"/>
  <c r="Q177" i="19"/>
  <c r="Q177" i="29" s="1"/>
  <c r="Q177" i="31" s="1"/>
  <c r="Q76" i="19"/>
  <c r="Q76" i="29" s="1"/>
  <c r="Q76" i="31" s="1"/>
  <c r="P76" i="19"/>
  <c r="P76" i="29" s="1"/>
  <c r="P76" i="31" s="1"/>
  <c r="O76" i="19"/>
  <c r="O76" i="29" s="1"/>
  <c r="O76" i="31" s="1"/>
  <c r="M76" i="19"/>
  <c r="M76" i="29" s="1"/>
  <c r="M76" i="31" s="1"/>
  <c r="K76" i="19"/>
  <c r="K76" i="29" s="1"/>
  <c r="K76" i="31" s="1"/>
  <c r="J76" i="19"/>
  <c r="J76" i="29" s="1"/>
  <c r="J76" i="31" s="1"/>
  <c r="I76" i="19"/>
  <c r="I76" i="29" s="1"/>
  <c r="I76" i="31" s="1"/>
  <c r="H76" i="19"/>
  <c r="H76" i="29" s="1"/>
  <c r="H76" i="31" s="1"/>
  <c r="F76" i="19"/>
  <c r="F76" i="29" s="1"/>
  <c r="F76" i="31" s="1"/>
  <c r="E76" i="19"/>
  <c r="E76" i="29" s="1"/>
  <c r="E76" i="31" s="1"/>
  <c r="E66" i="19"/>
  <c r="E66" i="29" s="1"/>
  <c r="E66" i="31" s="1"/>
  <c r="F66" i="19"/>
  <c r="F66" i="29" s="1"/>
  <c r="F66" i="31" s="1"/>
  <c r="H66" i="19"/>
  <c r="H66" i="29" s="1"/>
  <c r="H66" i="31" s="1"/>
  <c r="I66" i="19"/>
  <c r="I66" i="29" s="1"/>
  <c r="I66" i="31" s="1"/>
  <c r="J66" i="19"/>
  <c r="J66" i="29" s="1"/>
  <c r="J66" i="31" s="1"/>
  <c r="K66" i="19"/>
  <c r="K66" i="29" s="1"/>
  <c r="K66" i="31" s="1"/>
  <c r="M66" i="19"/>
  <c r="M66" i="29" s="1"/>
  <c r="M66" i="31" s="1"/>
  <c r="O66" i="19"/>
  <c r="O66" i="29" s="1"/>
  <c r="O66" i="31" s="1"/>
  <c r="P66" i="19"/>
  <c r="P66" i="29" s="1"/>
  <c r="P66" i="31" s="1"/>
  <c r="E73" i="19"/>
  <c r="E73" i="29" s="1"/>
  <c r="E73" i="31" s="1"/>
  <c r="F73" i="19"/>
  <c r="F73" i="29" s="1"/>
  <c r="F73" i="31" s="1"/>
  <c r="H73" i="19"/>
  <c r="H73" i="29" s="1"/>
  <c r="H73" i="31" s="1"/>
  <c r="I73" i="19"/>
  <c r="I73" i="29" s="1"/>
  <c r="I73" i="31" s="1"/>
  <c r="J73" i="19"/>
  <c r="J73" i="29" s="1"/>
  <c r="J73" i="31" s="1"/>
  <c r="K73" i="19"/>
  <c r="K73" i="29" s="1"/>
  <c r="K73" i="31" s="1"/>
  <c r="M73" i="19"/>
  <c r="M73" i="29" s="1"/>
  <c r="M73" i="31" s="1"/>
  <c r="O73" i="19"/>
  <c r="O73" i="29" s="1"/>
  <c r="O73" i="31" s="1"/>
  <c r="P73" i="19"/>
  <c r="P73" i="29" s="1"/>
  <c r="P73" i="31" s="1"/>
  <c r="Q73" i="19"/>
  <c r="Q73" i="29" s="1"/>
  <c r="Q73" i="31" s="1"/>
  <c r="E71" i="19"/>
  <c r="E71" i="29" s="1"/>
  <c r="E71" i="31" s="1"/>
  <c r="I69" i="19"/>
  <c r="I69" i="29" s="1"/>
  <c r="I69" i="31" s="1"/>
  <c r="H69" i="19"/>
  <c r="H69" i="29" s="1"/>
  <c r="H69" i="31" s="1"/>
  <c r="F69" i="19"/>
  <c r="F69" i="29" s="1"/>
  <c r="F69" i="31" s="1"/>
  <c r="D178" i="19" l="1"/>
  <c r="D178" i="29" s="1"/>
  <c r="D178" i="31" s="1"/>
  <c r="D179" i="19"/>
  <c r="D179" i="29" s="1"/>
  <c r="D179" i="31" s="1"/>
  <c r="G177" i="19"/>
  <c r="G177" i="29" s="1"/>
  <c r="G177" i="31" s="1"/>
  <c r="D177" i="19" l="1"/>
  <c r="D177" i="29" s="1"/>
  <c r="D177" i="31" s="1"/>
  <c r="G78" i="19"/>
  <c r="G78" i="29" s="1"/>
  <c r="G78" i="31" s="1"/>
  <c r="G77" i="19"/>
  <c r="G77" i="29" s="1"/>
  <c r="G77" i="31" s="1"/>
  <c r="G75" i="19"/>
  <c r="G75" i="29" s="1"/>
  <c r="G75" i="31" s="1"/>
  <c r="G74" i="19"/>
  <c r="G74" i="29" s="1"/>
  <c r="G74" i="31" s="1"/>
  <c r="G68" i="19"/>
  <c r="G68" i="29" s="1"/>
  <c r="G68" i="31" s="1"/>
  <c r="G67" i="19"/>
  <c r="G67" i="29" s="1"/>
  <c r="G67" i="31" s="1"/>
  <c r="Q66" i="19"/>
  <c r="Q66" i="29" s="1"/>
  <c r="Q66" i="31" s="1"/>
  <c r="D75" i="19" l="1"/>
  <c r="D75" i="29" s="1"/>
  <c r="D75" i="31" s="1"/>
  <c r="D77" i="19"/>
  <c r="D77" i="29" s="1"/>
  <c r="D77" i="31" s="1"/>
  <c r="D68" i="19"/>
  <c r="D68" i="29" s="1"/>
  <c r="D68" i="31" s="1"/>
  <c r="D78" i="19"/>
  <c r="D78" i="29" s="1"/>
  <c r="D78" i="31" s="1"/>
  <c r="D74" i="19"/>
  <c r="D74" i="29" s="1"/>
  <c r="D74" i="31" s="1"/>
  <c r="G66" i="19"/>
  <c r="G66" i="29" s="1"/>
  <c r="G66" i="31" s="1"/>
  <c r="G73" i="19"/>
  <c r="G73" i="29" s="1"/>
  <c r="G73" i="31" s="1"/>
  <c r="D73" i="19"/>
  <c r="D73" i="29" s="1"/>
  <c r="D73" i="31" s="1"/>
  <c r="G76" i="19"/>
  <c r="G76" i="29" s="1"/>
  <c r="G76" i="31" s="1"/>
  <c r="D67" i="19"/>
  <c r="D67" i="29" s="1"/>
  <c r="D67" i="31" s="1"/>
  <c r="G165" i="19"/>
  <c r="G165" i="29" s="1"/>
  <c r="G165" i="31" s="1"/>
  <c r="G163" i="19"/>
  <c r="G163" i="29" s="1"/>
  <c r="G163" i="31" s="1"/>
  <c r="H164" i="19"/>
  <c r="H164" i="29" s="1"/>
  <c r="H164" i="31" s="1"/>
  <c r="I164" i="19"/>
  <c r="I164" i="29" s="1"/>
  <c r="I164" i="31" s="1"/>
  <c r="J164" i="19"/>
  <c r="J164" i="29" s="1"/>
  <c r="J164" i="31" s="1"/>
  <c r="K164" i="19"/>
  <c r="K164" i="29" s="1"/>
  <c r="K164" i="31" s="1"/>
  <c r="M164" i="19"/>
  <c r="M164" i="29" s="1"/>
  <c r="M164" i="31" s="1"/>
  <c r="O164" i="19"/>
  <c r="O164" i="29" s="1"/>
  <c r="O164" i="31" s="1"/>
  <c r="P164" i="19"/>
  <c r="P164" i="29" s="1"/>
  <c r="P164" i="31" s="1"/>
  <c r="Q164" i="19"/>
  <c r="Q164" i="29" s="1"/>
  <c r="Q164" i="31" s="1"/>
  <c r="F164" i="19"/>
  <c r="F164" i="29" s="1"/>
  <c r="F164" i="31" s="1"/>
  <c r="E164" i="19"/>
  <c r="E164" i="29" s="1"/>
  <c r="E164" i="31" s="1"/>
  <c r="D76" i="19" l="1"/>
  <c r="D76" i="29" s="1"/>
  <c r="D76" i="31" s="1"/>
  <c r="D66" i="19"/>
  <c r="D66" i="29" s="1"/>
  <c r="D66" i="31" s="1"/>
  <c r="D165" i="19"/>
  <c r="D165" i="29" s="1"/>
  <c r="D165" i="31" s="1"/>
  <c r="G164" i="19"/>
  <c r="G164" i="29" s="1"/>
  <c r="G164" i="31" s="1"/>
  <c r="D164" i="19" l="1"/>
  <c r="D164" i="29" s="1"/>
  <c r="D164" i="31" s="1"/>
  <c r="P135" i="26"/>
  <c r="P135" i="28" s="1"/>
  <c r="P135" i="30" s="1"/>
  <c r="O135" i="26"/>
  <c r="O135" i="28" s="1"/>
  <c r="O135" i="30" s="1"/>
  <c r="N135" i="26"/>
  <c r="N135" i="28" s="1"/>
  <c r="N135" i="30" s="1"/>
  <c r="L135" i="26"/>
  <c r="L135" i="28" s="1"/>
  <c r="L135" i="30" s="1"/>
  <c r="J135" i="26"/>
  <c r="J135" i="28" s="1"/>
  <c r="J135" i="30" s="1"/>
  <c r="I135" i="26"/>
  <c r="I135" i="28" s="1"/>
  <c r="I135" i="30" s="1"/>
  <c r="H135" i="26"/>
  <c r="H135" i="28" s="1"/>
  <c r="H135" i="30" s="1"/>
  <c r="G135" i="26"/>
  <c r="G135" i="28" s="1"/>
  <c r="G135" i="30" s="1"/>
  <c r="E135" i="26"/>
  <c r="E135" i="28" s="1"/>
  <c r="E135" i="30" s="1"/>
  <c r="D135" i="26"/>
  <c r="D135" i="28" s="1"/>
  <c r="D135" i="30" s="1"/>
  <c r="F132" i="26"/>
  <c r="F132" i="28" s="1"/>
  <c r="F132" i="30" s="1"/>
  <c r="F131" i="26"/>
  <c r="F131" i="28" s="1"/>
  <c r="F131" i="30" s="1"/>
  <c r="F130" i="26"/>
  <c r="F130" i="28" s="1"/>
  <c r="F130" i="30" s="1"/>
  <c r="P129" i="26"/>
  <c r="P129" i="28" s="1"/>
  <c r="P129" i="30" s="1"/>
  <c r="O129" i="26"/>
  <c r="O129" i="28" s="1"/>
  <c r="O129" i="30" s="1"/>
  <c r="N129" i="26"/>
  <c r="N129" i="28" s="1"/>
  <c r="N129" i="30" s="1"/>
  <c r="L129" i="26"/>
  <c r="L129" i="28" s="1"/>
  <c r="L129" i="30" s="1"/>
  <c r="J129" i="26"/>
  <c r="J129" i="28" s="1"/>
  <c r="J129" i="30" s="1"/>
  <c r="I129" i="26"/>
  <c r="I129" i="28" s="1"/>
  <c r="I129" i="30" s="1"/>
  <c r="H129" i="26"/>
  <c r="H129" i="28" s="1"/>
  <c r="H129" i="30" s="1"/>
  <c r="G129" i="26"/>
  <c r="G129" i="28" s="1"/>
  <c r="G129" i="30" s="1"/>
  <c r="E129" i="26"/>
  <c r="E129" i="28" s="1"/>
  <c r="E129" i="30" s="1"/>
  <c r="D129" i="26"/>
  <c r="D129" i="28" s="1"/>
  <c r="D129" i="30" s="1"/>
  <c r="F128" i="26"/>
  <c r="F128" i="28" s="1"/>
  <c r="F128" i="30" s="1"/>
  <c r="F127" i="26"/>
  <c r="F127" i="28" s="1"/>
  <c r="F127" i="30" s="1"/>
  <c r="F126" i="26"/>
  <c r="F126" i="28" s="1"/>
  <c r="F126" i="30" s="1"/>
  <c r="P125" i="26"/>
  <c r="P125" i="28" s="1"/>
  <c r="P125" i="30" s="1"/>
  <c r="O125" i="26"/>
  <c r="O125" i="28" s="1"/>
  <c r="O125" i="30" s="1"/>
  <c r="N125" i="26"/>
  <c r="N125" i="28" s="1"/>
  <c r="N125" i="30" s="1"/>
  <c r="L125" i="26"/>
  <c r="L125" i="28" s="1"/>
  <c r="L125" i="30" s="1"/>
  <c r="J125" i="26"/>
  <c r="J125" i="28" s="1"/>
  <c r="J125" i="30" s="1"/>
  <c r="I125" i="26"/>
  <c r="I125" i="28" s="1"/>
  <c r="I125" i="30" s="1"/>
  <c r="H125" i="26"/>
  <c r="H125" i="28" s="1"/>
  <c r="H125" i="30" s="1"/>
  <c r="G125" i="26"/>
  <c r="G125" i="28" s="1"/>
  <c r="G125" i="30" s="1"/>
  <c r="E125" i="26"/>
  <c r="E125" i="28" s="1"/>
  <c r="E125" i="30" s="1"/>
  <c r="D125" i="26"/>
  <c r="D125" i="28" s="1"/>
  <c r="D125" i="30" s="1"/>
  <c r="F124" i="26"/>
  <c r="F124" i="28" s="1"/>
  <c r="F124" i="30" s="1"/>
  <c r="P123" i="26"/>
  <c r="P123" i="28" s="1"/>
  <c r="P123" i="30" s="1"/>
  <c r="O123" i="26"/>
  <c r="O123" i="28" s="1"/>
  <c r="O123" i="30" s="1"/>
  <c r="N123" i="26"/>
  <c r="N123" i="28" s="1"/>
  <c r="N123" i="30" s="1"/>
  <c r="L123" i="26"/>
  <c r="L123" i="28" s="1"/>
  <c r="L123" i="30" s="1"/>
  <c r="J123" i="26"/>
  <c r="J123" i="28" s="1"/>
  <c r="J123" i="30" s="1"/>
  <c r="I123" i="26"/>
  <c r="I123" i="28" s="1"/>
  <c r="I123" i="30" s="1"/>
  <c r="H123" i="26"/>
  <c r="H123" i="28" s="1"/>
  <c r="H123" i="30" s="1"/>
  <c r="G123" i="26"/>
  <c r="G123" i="28" s="1"/>
  <c r="G123" i="30" s="1"/>
  <c r="E123" i="26"/>
  <c r="E123" i="28" s="1"/>
  <c r="E123" i="30" s="1"/>
  <c r="D123" i="26"/>
  <c r="D123" i="28" s="1"/>
  <c r="D123" i="30" s="1"/>
  <c r="F121" i="26"/>
  <c r="F121" i="28" s="1"/>
  <c r="F121" i="30" s="1"/>
  <c r="P120" i="26"/>
  <c r="P120" i="28" s="1"/>
  <c r="P120" i="30" s="1"/>
  <c r="O120" i="26"/>
  <c r="O120" i="28" s="1"/>
  <c r="O120" i="30" s="1"/>
  <c r="N120" i="26"/>
  <c r="N120" i="28" s="1"/>
  <c r="N120" i="30" s="1"/>
  <c r="L120" i="26"/>
  <c r="L120" i="28" s="1"/>
  <c r="L120" i="30" s="1"/>
  <c r="J120" i="26"/>
  <c r="J120" i="28" s="1"/>
  <c r="J120" i="30" s="1"/>
  <c r="I120" i="26"/>
  <c r="I120" i="28" s="1"/>
  <c r="I120" i="30" s="1"/>
  <c r="H120" i="26"/>
  <c r="H120" i="28" s="1"/>
  <c r="H120" i="30" s="1"/>
  <c r="G120" i="26"/>
  <c r="G120" i="28" s="1"/>
  <c r="G120" i="30" s="1"/>
  <c r="F120" i="26"/>
  <c r="F120" i="28" s="1"/>
  <c r="F120" i="30" s="1"/>
  <c r="E120" i="26"/>
  <c r="E120" i="28" s="1"/>
  <c r="E120" i="30" s="1"/>
  <c r="D120" i="26"/>
  <c r="D120" i="28" s="1"/>
  <c r="D120" i="30" s="1"/>
  <c r="L119" i="26"/>
  <c r="L119" i="28" s="1"/>
  <c r="L119" i="30" s="1"/>
  <c r="J119" i="26"/>
  <c r="J119" i="28" s="1"/>
  <c r="J119" i="30" s="1"/>
  <c r="F118" i="26"/>
  <c r="F118" i="28" s="1"/>
  <c r="F118" i="30" s="1"/>
  <c r="P117" i="26"/>
  <c r="P117" i="28" s="1"/>
  <c r="P117" i="30" s="1"/>
  <c r="O117" i="26"/>
  <c r="O117" i="28" s="1"/>
  <c r="O117" i="30" s="1"/>
  <c r="N117" i="26"/>
  <c r="N117" i="28" s="1"/>
  <c r="N117" i="30" s="1"/>
  <c r="L117" i="26"/>
  <c r="L117" i="28" s="1"/>
  <c r="L117" i="30" s="1"/>
  <c r="J117" i="26"/>
  <c r="J117" i="28" s="1"/>
  <c r="J117" i="30" s="1"/>
  <c r="I117" i="26"/>
  <c r="I117" i="28" s="1"/>
  <c r="I117" i="30" s="1"/>
  <c r="H117" i="26"/>
  <c r="H117" i="28" s="1"/>
  <c r="H117" i="30" s="1"/>
  <c r="G117" i="26"/>
  <c r="G117" i="28" s="1"/>
  <c r="G117" i="30" s="1"/>
  <c r="E117" i="26"/>
  <c r="E117" i="28" s="1"/>
  <c r="E117" i="30" s="1"/>
  <c r="D117" i="26"/>
  <c r="D117" i="28" s="1"/>
  <c r="D117" i="30" s="1"/>
  <c r="F116" i="26"/>
  <c r="F116" i="28" s="1"/>
  <c r="F116" i="30" s="1"/>
  <c r="P115" i="26"/>
  <c r="P115" i="28" s="1"/>
  <c r="P115" i="30" s="1"/>
  <c r="O115" i="26"/>
  <c r="O115" i="28" s="1"/>
  <c r="O115" i="30" s="1"/>
  <c r="N115" i="26"/>
  <c r="N115" i="28" s="1"/>
  <c r="N115" i="30" s="1"/>
  <c r="L115" i="26"/>
  <c r="L115" i="28" s="1"/>
  <c r="L115" i="30" s="1"/>
  <c r="J115" i="26"/>
  <c r="J115" i="28" s="1"/>
  <c r="J115" i="30" s="1"/>
  <c r="I115" i="26"/>
  <c r="I115" i="28" s="1"/>
  <c r="I115" i="30" s="1"/>
  <c r="H115" i="26"/>
  <c r="H115" i="28" s="1"/>
  <c r="H115" i="30" s="1"/>
  <c r="G115" i="26"/>
  <c r="G115" i="28" s="1"/>
  <c r="G115" i="30" s="1"/>
  <c r="E115" i="26"/>
  <c r="E115" i="28" s="1"/>
  <c r="E115" i="30" s="1"/>
  <c r="D115" i="26"/>
  <c r="D115" i="28" s="1"/>
  <c r="D115" i="30" s="1"/>
  <c r="F114" i="26"/>
  <c r="F114" i="28" s="1"/>
  <c r="F114" i="30" s="1"/>
  <c r="P113" i="26"/>
  <c r="P113" i="28" s="1"/>
  <c r="P113" i="30" s="1"/>
  <c r="O113" i="26"/>
  <c r="O113" i="28" s="1"/>
  <c r="O113" i="30" s="1"/>
  <c r="N113" i="26"/>
  <c r="N113" i="28" s="1"/>
  <c r="N113" i="30" s="1"/>
  <c r="L113" i="26"/>
  <c r="L113" i="28" s="1"/>
  <c r="L113" i="30" s="1"/>
  <c r="J113" i="26"/>
  <c r="J113" i="28" s="1"/>
  <c r="J113" i="30" s="1"/>
  <c r="I113" i="26"/>
  <c r="I113" i="28" s="1"/>
  <c r="I113" i="30" s="1"/>
  <c r="H113" i="26"/>
  <c r="H113" i="28" s="1"/>
  <c r="H113" i="30" s="1"/>
  <c r="G113" i="26"/>
  <c r="G113" i="28" s="1"/>
  <c r="G113" i="30" s="1"/>
  <c r="E113" i="26"/>
  <c r="E113" i="28" s="1"/>
  <c r="E113" i="30" s="1"/>
  <c r="D113" i="26"/>
  <c r="D113" i="28" s="1"/>
  <c r="D113" i="30" s="1"/>
  <c r="P109" i="26"/>
  <c r="P109" i="28" s="1"/>
  <c r="P109" i="30" s="1"/>
  <c r="O109" i="26"/>
  <c r="O109" i="28" s="1"/>
  <c r="O109" i="30" s="1"/>
  <c r="N109" i="26"/>
  <c r="N109" i="28" s="1"/>
  <c r="N109" i="30" s="1"/>
  <c r="L109" i="26"/>
  <c r="L109" i="28" s="1"/>
  <c r="L109" i="30" s="1"/>
  <c r="J109" i="26"/>
  <c r="J109" i="28" s="1"/>
  <c r="J109" i="30" s="1"/>
  <c r="I109" i="26"/>
  <c r="I109" i="28" s="1"/>
  <c r="I109" i="30" s="1"/>
  <c r="H109" i="26"/>
  <c r="H109" i="28" s="1"/>
  <c r="H109" i="30" s="1"/>
  <c r="G109" i="26"/>
  <c r="G109" i="28" s="1"/>
  <c r="G109" i="30" s="1"/>
  <c r="E109" i="26"/>
  <c r="E109" i="28" s="1"/>
  <c r="E109" i="30" s="1"/>
  <c r="D109" i="26"/>
  <c r="D109" i="28" s="1"/>
  <c r="D109" i="30" s="1"/>
  <c r="F107" i="26"/>
  <c r="F107" i="28" s="1"/>
  <c r="F107" i="30" s="1"/>
  <c r="F106" i="26"/>
  <c r="F106" i="28" s="1"/>
  <c r="F106" i="30" s="1"/>
  <c r="F105" i="26"/>
  <c r="F105" i="28" s="1"/>
  <c r="F105" i="30" s="1"/>
  <c r="P104" i="26"/>
  <c r="P104" i="28" s="1"/>
  <c r="P104" i="30" s="1"/>
  <c r="O104" i="26"/>
  <c r="O104" i="28" s="1"/>
  <c r="O104" i="30" s="1"/>
  <c r="N104" i="26"/>
  <c r="N104" i="28" s="1"/>
  <c r="N104" i="30" s="1"/>
  <c r="L104" i="26"/>
  <c r="L104" i="28" s="1"/>
  <c r="L104" i="30" s="1"/>
  <c r="J104" i="26"/>
  <c r="J104" i="28" s="1"/>
  <c r="J104" i="30" s="1"/>
  <c r="I104" i="26"/>
  <c r="I104" i="28" s="1"/>
  <c r="I104" i="30" s="1"/>
  <c r="H104" i="26"/>
  <c r="H104" i="28" s="1"/>
  <c r="H104" i="30" s="1"/>
  <c r="G104" i="26"/>
  <c r="G104" i="28" s="1"/>
  <c r="G104" i="30" s="1"/>
  <c r="E104" i="26"/>
  <c r="E104" i="28" s="1"/>
  <c r="E104" i="30" s="1"/>
  <c r="D104" i="26"/>
  <c r="D104" i="28" s="1"/>
  <c r="D104" i="30" s="1"/>
  <c r="O103" i="26"/>
  <c r="O103" i="28" s="1"/>
  <c r="O103" i="30" s="1"/>
  <c r="F102" i="26"/>
  <c r="F102" i="28" s="1"/>
  <c r="F102" i="30" s="1"/>
  <c r="F101" i="26"/>
  <c r="F101" i="28" s="1"/>
  <c r="F101" i="30" s="1"/>
  <c r="F100" i="26"/>
  <c r="F100" i="28" s="1"/>
  <c r="F100" i="30" s="1"/>
  <c r="P99" i="26"/>
  <c r="P99" i="28" s="1"/>
  <c r="P99" i="30" s="1"/>
  <c r="O99" i="26"/>
  <c r="O99" i="28" s="1"/>
  <c r="O99" i="30" s="1"/>
  <c r="N99" i="26"/>
  <c r="N99" i="28" s="1"/>
  <c r="N99" i="30" s="1"/>
  <c r="L99" i="26"/>
  <c r="L99" i="28" s="1"/>
  <c r="L99" i="30" s="1"/>
  <c r="J99" i="26"/>
  <c r="J99" i="28" s="1"/>
  <c r="J99" i="30" s="1"/>
  <c r="I99" i="26"/>
  <c r="I99" i="28" s="1"/>
  <c r="I99" i="30" s="1"/>
  <c r="H99" i="26"/>
  <c r="H99" i="28" s="1"/>
  <c r="H99" i="30" s="1"/>
  <c r="G99" i="26"/>
  <c r="G99" i="28" s="1"/>
  <c r="G99" i="30" s="1"/>
  <c r="E99" i="26"/>
  <c r="E99" i="28" s="1"/>
  <c r="E99" i="30" s="1"/>
  <c r="D99" i="26"/>
  <c r="D99" i="28" s="1"/>
  <c r="D99" i="30" s="1"/>
  <c r="F98" i="26"/>
  <c r="F98" i="28" s="1"/>
  <c r="F98" i="30" s="1"/>
  <c r="F97" i="26"/>
  <c r="F97" i="28" s="1"/>
  <c r="F97" i="30" s="1"/>
  <c r="F96" i="26"/>
  <c r="F96" i="28" s="1"/>
  <c r="F96" i="30" s="1"/>
  <c r="C96" i="26"/>
  <c r="C96" i="28" s="1"/>
  <c r="C96" i="30" s="1"/>
  <c r="F95" i="26"/>
  <c r="F95" i="28" s="1"/>
  <c r="F95" i="30" s="1"/>
  <c r="P94" i="26"/>
  <c r="P94" i="28" s="1"/>
  <c r="P94" i="30" s="1"/>
  <c r="O94" i="26"/>
  <c r="O94" i="28" s="1"/>
  <c r="O94" i="30" s="1"/>
  <c r="N94" i="26"/>
  <c r="N94" i="28" s="1"/>
  <c r="N94" i="30" s="1"/>
  <c r="L94" i="26"/>
  <c r="L94" i="28" s="1"/>
  <c r="L94" i="30" s="1"/>
  <c r="J94" i="26"/>
  <c r="J94" i="28" s="1"/>
  <c r="J94" i="30" s="1"/>
  <c r="I94" i="26"/>
  <c r="I94" i="28" s="1"/>
  <c r="I94" i="30" s="1"/>
  <c r="H94" i="26"/>
  <c r="H94" i="28" s="1"/>
  <c r="H94" i="30" s="1"/>
  <c r="G94" i="26"/>
  <c r="G94" i="28" s="1"/>
  <c r="G94" i="30" s="1"/>
  <c r="E94" i="26"/>
  <c r="E94" i="28" s="1"/>
  <c r="E94" i="30" s="1"/>
  <c r="D94" i="26"/>
  <c r="D94" i="28" s="1"/>
  <c r="D94" i="30" s="1"/>
  <c r="F93" i="26"/>
  <c r="F93" i="28" s="1"/>
  <c r="F93" i="30" s="1"/>
  <c r="P92" i="26"/>
  <c r="P92" i="28" s="1"/>
  <c r="P92" i="30" s="1"/>
  <c r="O92" i="26"/>
  <c r="O92" i="28" s="1"/>
  <c r="O92" i="30" s="1"/>
  <c r="N92" i="26"/>
  <c r="N92" i="28" s="1"/>
  <c r="N92" i="30" s="1"/>
  <c r="L92" i="26"/>
  <c r="L92" i="28" s="1"/>
  <c r="L92" i="30" s="1"/>
  <c r="J92" i="26"/>
  <c r="J92" i="28" s="1"/>
  <c r="J92" i="30" s="1"/>
  <c r="I92" i="26"/>
  <c r="I92" i="28" s="1"/>
  <c r="I92" i="30" s="1"/>
  <c r="H92" i="26"/>
  <c r="H92" i="28" s="1"/>
  <c r="H92" i="30" s="1"/>
  <c r="G92" i="26"/>
  <c r="G92" i="28" s="1"/>
  <c r="G92" i="30" s="1"/>
  <c r="E92" i="26"/>
  <c r="E92" i="28" s="1"/>
  <c r="E92" i="30" s="1"/>
  <c r="D92" i="26"/>
  <c r="D92" i="28" s="1"/>
  <c r="D92" i="30" s="1"/>
  <c r="F91" i="26"/>
  <c r="F91" i="28" s="1"/>
  <c r="F91" i="30" s="1"/>
  <c r="F90" i="26"/>
  <c r="F90" i="28" s="1"/>
  <c r="F90" i="30" s="1"/>
  <c r="F89" i="26"/>
  <c r="F89" i="28" s="1"/>
  <c r="F89" i="30" s="1"/>
  <c r="F88" i="26"/>
  <c r="F88" i="28" s="1"/>
  <c r="F88" i="30" s="1"/>
  <c r="F87" i="26"/>
  <c r="F87" i="28" s="1"/>
  <c r="F87" i="30" s="1"/>
  <c r="F86" i="26"/>
  <c r="F86" i="28" s="1"/>
  <c r="F86" i="30" s="1"/>
  <c r="F85" i="26"/>
  <c r="F85" i="28" s="1"/>
  <c r="F85" i="30" s="1"/>
  <c r="P84" i="26"/>
  <c r="P84" i="28" s="1"/>
  <c r="P84" i="30" s="1"/>
  <c r="O84" i="26"/>
  <c r="O84" i="28" s="1"/>
  <c r="O84" i="30" s="1"/>
  <c r="N84" i="26"/>
  <c r="N84" i="28" s="1"/>
  <c r="N84" i="30" s="1"/>
  <c r="L84" i="26"/>
  <c r="L84" i="28" s="1"/>
  <c r="L84" i="30" s="1"/>
  <c r="J84" i="26"/>
  <c r="J84" i="28" s="1"/>
  <c r="J84" i="30" s="1"/>
  <c r="I84" i="26"/>
  <c r="I84" i="28" s="1"/>
  <c r="I84" i="30" s="1"/>
  <c r="H84" i="26"/>
  <c r="H84" i="28" s="1"/>
  <c r="H84" i="30" s="1"/>
  <c r="G84" i="26"/>
  <c r="G84" i="28" s="1"/>
  <c r="G84" i="30" s="1"/>
  <c r="E84" i="26"/>
  <c r="E84" i="28" s="1"/>
  <c r="E84" i="30" s="1"/>
  <c r="D84" i="26"/>
  <c r="D84" i="28" s="1"/>
  <c r="D84" i="30" s="1"/>
  <c r="F83" i="26"/>
  <c r="F83" i="28" s="1"/>
  <c r="F83" i="30" s="1"/>
  <c r="F82" i="26"/>
  <c r="F82" i="28" s="1"/>
  <c r="F82" i="30" s="1"/>
  <c r="F81" i="26"/>
  <c r="F81" i="28" s="1"/>
  <c r="F81" i="30" s="1"/>
  <c r="P80" i="26"/>
  <c r="P80" i="28" s="1"/>
  <c r="P80" i="30" s="1"/>
  <c r="O80" i="26"/>
  <c r="O80" i="28" s="1"/>
  <c r="O80" i="30" s="1"/>
  <c r="N80" i="26"/>
  <c r="N80" i="28" s="1"/>
  <c r="N80" i="30" s="1"/>
  <c r="L80" i="26"/>
  <c r="L80" i="28" s="1"/>
  <c r="L80" i="30" s="1"/>
  <c r="J80" i="26"/>
  <c r="J80" i="28" s="1"/>
  <c r="J80" i="30" s="1"/>
  <c r="I80" i="26"/>
  <c r="I80" i="28" s="1"/>
  <c r="I80" i="30" s="1"/>
  <c r="H80" i="26"/>
  <c r="H80" i="28" s="1"/>
  <c r="H80" i="30" s="1"/>
  <c r="G80" i="26"/>
  <c r="G80" i="28" s="1"/>
  <c r="G80" i="30" s="1"/>
  <c r="E80" i="26"/>
  <c r="E80" i="28" s="1"/>
  <c r="E80" i="30" s="1"/>
  <c r="D80" i="26"/>
  <c r="D80" i="28" s="1"/>
  <c r="D80" i="30" s="1"/>
  <c r="F77" i="26"/>
  <c r="F77" i="28" s="1"/>
  <c r="F77" i="30" s="1"/>
  <c r="F76" i="26"/>
  <c r="F76" i="28" s="1"/>
  <c r="F76" i="30" s="1"/>
  <c r="F75" i="26"/>
  <c r="F75" i="28" s="1"/>
  <c r="F75" i="30" s="1"/>
  <c r="P74" i="26"/>
  <c r="P74" i="28" s="1"/>
  <c r="P74" i="30" s="1"/>
  <c r="O74" i="26"/>
  <c r="O74" i="28" s="1"/>
  <c r="O74" i="30" s="1"/>
  <c r="N74" i="26"/>
  <c r="N74" i="28" s="1"/>
  <c r="N74" i="30" s="1"/>
  <c r="L74" i="26"/>
  <c r="L74" i="28" s="1"/>
  <c r="L74" i="30" s="1"/>
  <c r="J74" i="26"/>
  <c r="J74" i="28" s="1"/>
  <c r="J74" i="30" s="1"/>
  <c r="I74" i="26"/>
  <c r="I74" i="28" s="1"/>
  <c r="I74" i="30" s="1"/>
  <c r="H74" i="26"/>
  <c r="H74" i="28" s="1"/>
  <c r="H74" i="30" s="1"/>
  <c r="G74" i="26"/>
  <c r="G74" i="28" s="1"/>
  <c r="G74" i="30" s="1"/>
  <c r="E74" i="26"/>
  <c r="E74" i="28" s="1"/>
  <c r="E74" i="30" s="1"/>
  <c r="D74" i="26"/>
  <c r="D74" i="28" s="1"/>
  <c r="D74" i="30" s="1"/>
  <c r="G73" i="26"/>
  <c r="G73" i="28" s="1"/>
  <c r="G73" i="30" s="1"/>
  <c r="F72" i="26"/>
  <c r="F72" i="28" s="1"/>
  <c r="F72" i="30" s="1"/>
  <c r="F71" i="26"/>
  <c r="F71" i="28" s="1"/>
  <c r="F71" i="30" s="1"/>
  <c r="F70" i="26"/>
  <c r="F70" i="28" s="1"/>
  <c r="F70" i="30" s="1"/>
  <c r="P69" i="26"/>
  <c r="P69" i="28" s="1"/>
  <c r="P69" i="30" s="1"/>
  <c r="O69" i="26"/>
  <c r="O69" i="28" s="1"/>
  <c r="O69" i="30" s="1"/>
  <c r="N69" i="26"/>
  <c r="N69" i="28" s="1"/>
  <c r="N69" i="30" s="1"/>
  <c r="L69" i="26"/>
  <c r="L69" i="28" s="1"/>
  <c r="L69" i="30" s="1"/>
  <c r="J69" i="26"/>
  <c r="J69" i="28" s="1"/>
  <c r="J69" i="30" s="1"/>
  <c r="I69" i="26"/>
  <c r="I69" i="28" s="1"/>
  <c r="I69" i="30" s="1"/>
  <c r="H69" i="26"/>
  <c r="H69" i="28" s="1"/>
  <c r="H69" i="30" s="1"/>
  <c r="G69" i="26"/>
  <c r="G69" i="28" s="1"/>
  <c r="G69" i="30" s="1"/>
  <c r="E69" i="26"/>
  <c r="E69" i="28" s="1"/>
  <c r="E69" i="30" s="1"/>
  <c r="D69" i="26"/>
  <c r="D69" i="28" s="1"/>
  <c r="D69" i="30" s="1"/>
  <c r="F67" i="26"/>
  <c r="F67" i="28" s="1"/>
  <c r="F67" i="30" s="1"/>
  <c r="F66" i="26"/>
  <c r="F66" i="28" s="1"/>
  <c r="F66" i="30" s="1"/>
  <c r="P65" i="26"/>
  <c r="P65" i="28" s="1"/>
  <c r="P65" i="30" s="1"/>
  <c r="O65" i="26"/>
  <c r="O65" i="28" s="1"/>
  <c r="O65" i="30" s="1"/>
  <c r="N65" i="26"/>
  <c r="N65" i="28" s="1"/>
  <c r="N65" i="30" s="1"/>
  <c r="L65" i="26"/>
  <c r="L65" i="28" s="1"/>
  <c r="L65" i="30" s="1"/>
  <c r="J65" i="26"/>
  <c r="J65" i="28" s="1"/>
  <c r="J65" i="30" s="1"/>
  <c r="I65" i="26"/>
  <c r="I65" i="28" s="1"/>
  <c r="I65" i="30" s="1"/>
  <c r="H65" i="26"/>
  <c r="H65" i="28" s="1"/>
  <c r="H65" i="30" s="1"/>
  <c r="G65" i="26"/>
  <c r="G65" i="28" s="1"/>
  <c r="G65" i="30" s="1"/>
  <c r="E65" i="26"/>
  <c r="E65" i="28" s="1"/>
  <c r="E65" i="30" s="1"/>
  <c r="D65" i="26"/>
  <c r="D65" i="28" s="1"/>
  <c r="D65" i="30" s="1"/>
  <c r="F64" i="26"/>
  <c r="F64" i="28" s="1"/>
  <c r="F64" i="30" s="1"/>
  <c r="F63" i="26"/>
  <c r="F63" i="28" s="1"/>
  <c r="F63" i="30" s="1"/>
  <c r="P62" i="26"/>
  <c r="P62" i="28" s="1"/>
  <c r="P62" i="30" s="1"/>
  <c r="O62" i="26"/>
  <c r="O62" i="28" s="1"/>
  <c r="O62" i="30" s="1"/>
  <c r="N62" i="26"/>
  <c r="N62" i="28" s="1"/>
  <c r="N62" i="30" s="1"/>
  <c r="L62" i="26"/>
  <c r="L62" i="28" s="1"/>
  <c r="L62" i="30" s="1"/>
  <c r="J62" i="26"/>
  <c r="J62" i="28" s="1"/>
  <c r="J62" i="30" s="1"/>
  <c r="I62" i="26"/>
  <c r="I62" i="28" s="1"/>
  <c r="I62" i="30" s="1"/>
  <c r="H62" i="26"/>
  <c r="H62" i="28" s="1"/>
  <c r="H62" i="30" s="1"/>
  <c r="G62" i="26"/>
  <c r="G62" i="28" s="1"/>
  <c r="G62" i="30" s="1"/>
  <c r="E62" i="26"/>
  <c r="E62" i="28" s="1"/>
  <c r="E62" i="30" s="1"/>
  <c r="D62" i="26"/>
  <c r="D62" i="28" s="1"/>
  <c r="D62" i="30" s="1"/>
  <c r="E61" i="26"/>
  <c r="E61" i="28" s="1"/>
  <c r="E61" i="30" s="1"/>
  <c r="F60" i="26"/>
  <c r="F60" i="28" s="1"/>
  <c r="F60" i="30" s="1"/>
  <c r="F59" i="26"/>
  <c r="F59" i="28" s="1"/>
  <c r="F59" i="30" s="1"/>
  <c r="F58" i="26"/>
  <c r="F58" i="28" s="1"/>
  <c r="F58" i="30" s="1"/>
  <c r="P57" i="26"/>
  <c r="P57" i="28" s="1"/>
  <c r="P57" i="30" s="1"/>
  <c r="O57" i="26"/>
  <c r="O57" i="28" s="1"/>
  <c r="O57" i="30" s="1"/>
  <c r="N57" i="26"/>
  <c r="N57" i="28" s="1"/>
  <c r="N57" i="30" s="1"/>
  <c r="L57" i="26"/>
  <c r="L57" i="28" s="1"/>
  <c r="L57" i="30" s="1"/>
  <c r="J57" i="26"/>
  <c r="J57" i="28" s="1"/>
  <c r="J57" i="30" s="1"/>
  <c r="I57" i="26"/>
  <c r="I57" i="28" s="1"/>
  <c r="I57" i="30" s="1"/>
  <c r="H57" i="26"/>
  <c r="H57" i="28" s="1"/>
  <c r="H57" i="30" s="1"/>
  <c r="G57" i="26"/>
  <c r="G57" i="28" s="1"/>
  <c r="G57" i="30" s="1"/>
  <c r="E57" i="26"/>
  <c r="E57" i="28" s="1"/>
  <c r="E57" i="30" s="1"/>
  <c r="D57" i="26"/>
  <c r="D57" i="28" s="1"/>
  <c r="D57" i="30" s="1"/>
  <c r="F56" i="26"/>
  <c r="F56" i="28" s="1"/>
  <c r="F56" i="30" s="1"/>
  <c r="P55" i="26"/>
  <c r="P55" i="28" s="1"/>
  <c r="P55" i="30" s="1"/>
  <c r="O55" i="26"/>
  <c r="O55" i="28" s="1"/>
  <c r="O55" i="30" s="1"/>
  <c r="N55" i="26"/>
  <c r="N55" i="28" s="1"/>
  <c r="N55" i="30" s="1"/>
  <c r="L55" i="26"/>
  <c r="L55" i="28" s="1"/>
  <c r="L55" i="30" s="1"/>
  <c r="J55" i="26"/>
  <c r="J55" i="28" s="1"/>
  <c r="J55" i="30" s="1"/>
  <c r="I55" i="26"/>
  <c r="I55" i="28" s="1"/>
  <c r="I55" i="30" s="1"/>
  <c r="H55" i="26"/>
  <c r="H55" i="28" s="1"/>
  <c r="H55" i="30" s="1"/>
  <c r="G55" i="26"/>
  <c r="G55" i="28" s="1"/>
  <c r="G55" i="30" s="1"/>
  <c r="F55" i="26"/>
  <c r="F55" i="28" s="1"/>
  <c r="F55" i="30" s="1"/>
  <c r="E55" i="26"/>
  <c r="E55" i="28" s="1"/>
  <c r="E55" i="30" s="1"/>
  <c r="D55" i="26"/>
  <c r="D55" i="28" s="1"/>
  <c r="D55" i="30" s="1"/>
  <c r="F53" i="26"/>
  <c r="F53" i="28" s="1"/>
  <c r="F53" i="30" s="1"/>
  <c r="P52" i="26"/>
  <c r="P52" i="28" s="1"/>
  <c r="P52" i="30" s="1"/>
  <c r="O52" i="26"/>
  <c r="O52" i="28" s="1"/>
  <c r="O52" i="30" s="1"/>
  <c r="N52" i="26"/>
  <c r="N52" i="28" s="1"/>
  <c r="N52" i="30" s="1"/>
  <c r="L52" i="26"/>
  <c r="L52" i="28" s="1"/>
  <c r="L52" i="30" s="1"/>
  <c r="J52" i="26"/>
  <c r="J52" i="28" s="1"/>
  <c r="J52" i="30" s="1"/>
  <c r="I52" i="26"/>
  <c r="I52" i="28" s="1"/>
  <c r="I52" i="30" s="1"/>
  <c r="H52" i="26"/>
  <c r="H52" i="28" s="1"/>
  <c r="H52" i="30" s="1"/>
  <c r="G52" i="26"/>
  <c r="G52" i="28" s="1"/>
  <c r="G52" i="30" s="1"/>
  <c r="E52" i="26"/>
  <c r="E52" i="28" s="1"/>
  <c r="E52" i="30" s="1"/>
  <c r="D52" i="26"/>
  <c r="D52" i="28" s="1"/>
  <c r="D52" i="30" s="1"/>
  <c r="F51" i="26"/>
  <c r="F51" i="28" s="1"/>
  <c r="F51" i="30" s="1"/>
  <c r="F50" i="26"/>
  <c r="F50" i="28" s="1"/>
  <c r="F50" i="30" s="1"/>
  <c r="F49" i="26"/>
  <c r="F49" i="28" s="1"/>
  <c r="F49" i="30" s="1"/>
  <c r="F48" i="26"/>
  <c r="F48" i="28" s="1"/>
  <c r="F48" i="30" s="1"/>
  <c r="P47" i="26"/>
  <c r="P47" i="28" s="1"/>
  <c r="P47" i="30" s="1"/>
  <c r="O47" i="26"/>
  <c r="O47" i="28" s="1"/>
  <c r="O47" i="30" s="1"/>
  <c r="N47" i="26"/>
  <c r="N47" i="28" s="1"/>
  <c r="N47" i="30" s="1"/>
  <c r="L47" i="26"/>
  <c r="L47" i="28" s="1"/>
  <c r="L47" i="30" s="1"/>
  <c r="J47" i="26"/>
  <c r="J47" i="28" s="1"/>
  <c r="J47" i="30" s="1"/>
  <c r="I47" i="26"/>
  <c r="I47" i="28" s="1"/>
  <c r="I47" i="30" s="1"/>
  <c r="H47" i="26"/>
  <c r="H47" i="28" s="1"/>
  <c r="H47" i="30" s="1"/>
  <c r="G47" i="26"/>
  <c r="G47" i="28" s="1"/>
  <c r="G47" i="30" s="1"/>
  <c r="E47" i="26"/>
  <c r="E47" i="28" s="1"/>
  <c r="E47" i="30" s="1"/>
  <c r="D47" i="26"/>
  <c r="D47" i="28" s="1"/>
  <c r="D47" i="30" s="1"/>
  <c r="F46" i="26"/>
  <c r="F46" i="28" s="1"/>
  <c r="F46" i="30" s="1"/>
  <c r="F45" i="26"/>
  <c r="F45" i="28" s="1"/>
  <c r="F45" i="30" s="1"/>
  <c r="F44" i="26"/>
  <c r="F44" i="28" s="1"/>
  <c r="F44" i="30" s="1"/>
  <c r="F43" i="26"/>
  <c r="F43" i="28" s="1"/>
  <c r="F43" i="30" s="1"/>
  <c r="F42" i="26"/>
  <c r="F42" i="28" s="1"/>
  <c r="F42" i="30" s="1"/>
  <c r="F41" i="26"/>
  <c r="F41" i="28" s="1"/>
  <c r="F41" i="30" s="1"/>
  <c r="F40" i="26"/>
  <c r="F40" i="28" s="1"/>
  <c r="F40" i="30" s="1"/>
  <c r="P39" i="26"/>
  <c r="P39" i="28" s="1"/>
  <c r="P39" i="30" s="1"/>
  <c r="O39" i="26"/>
  <c r="O39" i="28" s="1"/>
  <c r="O39" i="30" s="1"/>
  <c r="N39" i="26"/>
  <c r="N39" i="28" s="1"/>
  <c r="N39" i="30" s="1"/>
  <c r="L39" i="26"/>
  <c r="L39" i="28" s="1"/>
  <c r="L39" i="30" s="1"/>
  <c r="J39" i="26"/>
  <c r="J39" i="28" s="1"/>
  <c r="J39" i="30" s="1"/>
  <c r="I39" i="26"/>
  <c r="I39" i="28" s="1"/>
  <c r="I39" i="30" s="1"/>
  <c r="H39" i="26"/>
  <c r="H39" i="28" s="1"/>
  <c r="H39" i="30" s="1"/>
  <c r="G39" i="26"/>
  <c r="G39" i="28" s="1"/>
  <c r="G39" i="30" s="1"/>
  <c r="E39" i="26"/>
  <c r="E39" i="28" s="1"/>
  <c r="E39" i="30" s="1"/>
  <c r="D39" i="26"/>
  <c r="D39" i="28" s="1"/>
  <c r="D39" i="30" s="1"/>
  <c r="F33" i="26"/>
  <c r="F33" i="28" s="1"/>
  <c r="F33" i="30" s="1"/>
  <c r="F32" i="26"/>
  <c r="F32" i="28" s="1"/>
  <c r="F32" i="30" s="1"/>
  <c r="P31" i="26"/>
  <c r="P31" i="28" s="1"/>
  <c r="P31" i="30" s="1"/>
  <c r="O31" i="26"/>
  <c r="O31" i="28" s="1"/>
  <c r="O31" i="30" s="1"/>
  <c r="N31" i="26"/>
  <c r="N31" i="28" s="1"/>
  <c r="N31" i="30" s="1"/>
  <c r="L31" i="26"/>
  <c r="L31" i="28" s="1"/>
  <c r="L31" i="30" s="1"/>
  <c r="J31" i="26"/>
  <c r="J31" i="28" s="1"/>
  <c r="J31" i="30" s="1"/>
  <c r="I31" i="26"/>
  <c r="I31" i="28" s="1"/>
  <c r="I31" i="30" s="1"/>
  <c r="H31" i="26"/>
  <c r="H31" i="28" s="1"/>
  <c r="H31" i="30" s="1"/>
  <c r="G31" i="26"/>
  <c r="G31" i="28" s="1"/>
  <c r="G31" i="30" s="1"/>
  <c r="E31" i="26"/>
  <c r="E31" i="28" s="1"/>
  <c r="E31" i="30" s="1"/>
  <c r="D31" i="26"/>
  <c r="D31" i="28" s="1"/>
  <c r="D31" i="30" s="1"/>
  <c r="F30" i="26"/>
  <c r="F30" i="28" s="1"/>
  <c r="F30" i="30" s="1"/>
  <c r="F29" i="26"/>
  <c r="F29" i="28" s="1"/>
  <c r="F29" i="30" s="1"/>
  <c r="P28" i="26"/>
  <c r="P28" i="28" s="1"/>
  <c r="P28" i="30" s="1"/>
  <c r="O28" i="26"/>
  <c r="O28" i="28" s="1"/>
  <c r="O28" i="30" s="1"/>
  <c r="N28" i="26"/>
  <c r="N28" i="28" s="1"/>
  <c r="N28" i="30" s="1"/>
  <c r="L28" i="26"/>
  <c r="L28" i="28" s="1"/>
  <c r="L28" i="30" s="1"/>
  <c r="J28" i="26"/>
  <c r="J28" i="28" s="1"/>
  <c r="J28" i="30" s="1"/>
  <c r="I28" i="26"/>
  <c r="I28" i="28" s="1"/>
  <c r="I28" i="30" s="1"/>
  <c r="H28" i="26"/>
  <c r="H28" i="28" s="1"/>
  <c r="H28" i="30" s="1"/>
  <c r="G28" i="26"/>
  <c r="G28" i="28" s="1"/>
  <c r="G28" i="30" s="1"/>
  <c r="E28" i="26"/>
  <c r="E28" i="28" s="1"/>
  <c r="E28" i="30" s="1"/>
  <c r="D28" i="26"/>
  <c r="D28" i="28" s="1"/>
  <c r="D28" i="30" s="1"/>
  <c r="F27" i="26"/>
  <c r="F27" i="28" s="1"/>
  <c r="F27" i="30" s="1"/>
  <c r="F26" i="26"/>
  <c r="F26" i="28" s="1"/>
  <c r="F26" i="30" s="1"/>
  <c r="P25" i="26"/>
  <c r="P25" i="28" s="1"/>
  <c r="P25" i="30" s="1"/>
  <c r="O25" i="26"/>
  <c r="O25" i="28" s="1"/>
  <c r="O25" i="30" s="1"/>
  <c r="N25" i="26"/>
  <c r="N25" i="28" s="1"/>
  <c r="N25" i="30" s="1"/>
  <c r="L25" i="26"/>
  <c r="L25" i="28" s="1"/>
  <c r="L25" i="30" s="1"/>
  <c r="J25" i="26"/>
  <c r="J25" i="28" s="1"/>
  <c r="J25" i="30" s="1"/>
  <c r="I25" i="26"/>
  <c r="I25" i="28" s="1"/>
  <c r="I25" i="30" s="1"/>
  <c r="H25" i="26"/>
  <c r="H25" i="28" s="1"/>
  <c r="H25" i="30" s="1"/>
  <c r="G25" i="26"/>
  <c r="G25" i="28" s="1"/>
  <c r="G25" i="30" s="1"/>
  <c r="E25" i="26"/>
  <c r="E25" i="28" s="1"/>
  <c r="E25" i="30" s="1"/>
  <c r="D25" i="26"/>
  <c r="D25" i="28" s="1"/>
  <c r="D25" i="30" s="1"/>
  <c r="F24" i="26"/>
  <c r="F24" i="28" s="1"/>
  <c r="F24" i="30" s="1"/>
  <c r="F23" i="26"/>
  <c r="F23" i="28" s="1"/>
  <c r="F23" i="30" s="1"/>
  <c r="P22" i="26"/>
  <c r="P22" i="28" s="1"/>
  <c r="P22" i="30" s="1"/>
  <c r="O22" i="26"/>
  <c r="O22" i="28" s="1"/>
  <c r="O22" i="30" s="1"/>
  <c r="N22" i="26"/>
  <c r="N22" i="28" s="1"/>
  <c r="N22" i="30" s="1"/>
  <c r="L22" i="26"/>
  <c r="L22" i="28" s="1"/>
  <c r="L22" i="30" s="1"/>
  <c r="J22" i="26"/>
  <c r="J22" i="28" s="1"/>
  <c r="J22" i="30" s="1"/>
  <c r="I22" i="26"/>
  <c r="I22" i="28" s="1"/>
  <c r="I22" i="30" s="1"/>
  <c r="H22" i="26"/>
  <c r="H22" i="28" s="1"/>
  <c r="H22" i="30" s="1"/>
  <c r="G22" i="26"/>
  <c r="G22" i="28" s="1"/>
  <c r="G22" i="30" s="1"/>
  <c r="E22" i="26"/>
  <c r="E22" i="28" s="1"/>
  <c r="E22" i="30" s="1"/>
  <c r="D22" i="26"/>
  <c r="D22" i="28" s="1"/>
  <c r="D22" i="30" s="1"/>
  <c r="F21" i="26"/>
  <c r="F21" i="28" s="1"/>
  <c r="F21" i="30" s="1"/>
  <c r="F20" i="26"/>
  <c r="F20" i="28" s="1"/>
  <c r="F20" i="30" s="1"/>
  <c r="P19" i="26"/>
  <c r="P19" i="28" s="1"/>
  <c r="P19" i="30" s="1"/>
  <c r="O19" i="26"/>
  <c r="O19" i="28" s="1"/>
  <c r="O19" i="30" s="1"/>
  <c r="N19" i="26"/>
  <c r="N19" i="28" s="1"/>
  <c r="N19" i="30" s="1"/>
  <c r="L19" i="26"/>
  <c r="L19" i="28" s="1"/>
  <c r="L19" i="30" s="1"/>
  <c r="J19" i="26"/>
  <c r="J19" i="28" s="1"/>
  <c r="J19" i="30" s="1"/>
  <c r="I19" i="26"/>
  <c r="I19" i="28" s="1"/>
  <c r="I19" i="30" s="1"/>
  <c r="H19" i="26"/>
  <c r="H19" i="28" s="1"/>
  <c r="H19" i="30" s="1"/>
  <c r="G19" i="26"/>
  <c r="G19" i="28" s="1"/>
  <c r="G19" i="30" s="1"/>
  <c r="E19" i="26"/>
  <c r="E19" i="28" s="1"/>
  <c r="E19" i="30" s="1"/>
  <c r="D19" i="26"/>
  <c r="D19" i="28" s="1"/>
  <c r="D19" i="30" s="1"/>
  <c r="F18" i="26"/>
  <c r="F18" i="28" s="1"/>
  <c r="F18" i="30" s="1"/>
  <c r="F17" i="26"/>
  <c r="F17" i="28" s="1"/>
  <c r="F17" i="30" s="1"/>
  <c r="F16" i="26"/>
  <c r="F16" i="28" s="1"/>
  <c r="F16" i="30" s="1"/>
  <c r="F15" i="26"/>
  <c r="F15" i="28" s="1"/>
  <c r="F15" i="30" s="1"/>
  <c r="P14" i="26"/>
  <c r="P14" i="28" s="1"/>
  <c r="P14" i="30" s="1"/>
  <c r="O14" i="26"/>
  <c r="O14" i="28" s="1"/>
  <c r="O14" i="30" s="1"/>
  <c r="N14" i="26"/>
  <c r="N14" i="28" s="1"/>
  <c r="N14" i="30" s="1"/>
  <c r="L14" i="26"/>
  <c r="L14" i="28" s="1"/>
  <c r="L14" i="30" s="1"/>
  <c r="J14" i="26"/>
  <c r="J14" i="28" s="1"/>
  <c r="J14" i="30" s="1"/>
  <c r="I14" i="26"/>
  <c r="I14" i="28" s="1"/>
  <c r="I14" i="30" s="1"/>
  <c r="H14" i="26"/>
  <c r="H14" i="28" s="1"/>
  <c r="H14" i="30" s="1"/>
  <c r="G14" i="26"/>
  <c r="G14" i="28" s="1"/>
  <c r="G14" i="30" s="1"/>
  <c r="E14" i="26"/>
  <c r="E14" i="28" s="1"/>
  <c r="E14" i="30" s="1"/>
  <c r="D14" i="26"/>
  <c r="D14" i="28" s="1"/>
  <c r="D14" i="30" s="1"/>
  <c r="F13" i="26"/>
  <c r="F13" i="28" s="1"/>
  <c r="F13" i="30" s="1"/>
  <c r="F12" i="26"/>
  <c r="F12" i="28" s="1"/>
  <c r="F12" i="30" s="1"/>
  <c r="P11" i="26"/>
  <c r="P11" i="28" s="1"/>
  <c r="P11" i="30" s="1"/>
  <c r="O11" i="26"/>
  <c r="O11" i="28" s="1"/>
  <c r="O11" i="30" s="1"/>
  <c r="N11" i="26"/>
  <c r="N11" i="28" s="1"/>
  <c r="N11" i="30" s="1"/>
  <c r="L11" i="26"/>
  <c r="L11" i="28" s="1"/>
  <c r="L11" i="30" s="1"/>
  <c r="J11" i="26"/>
  <c r="J11" i="28" s="1"/>
  <c r="J11" i="30" s="1"/>
  <c r="I11" i="26"/>
  <c r="I11" i="28" s="1"/>
  <c r="I11" i="30" s="1"/>
  <c r="H11" i="26"/>
  <c r="H11" i="28" s="1"/>
  <c r="H11" i="30" s="1"/>
  <c r="G11" i="26"/>
  <c r="G11" i="28" s="1"/>
  <c r="G11" i="30" s="1"/>
  <c r="E11" i="26"/>
  <c r="E11" i="28" s="1"/>
  <c r="E11" i="30" s="1"/>
  <c r="D11" i="26"/>
  <c r="D11" i="28" s="1"/>
  <c r="D11" i="30" s="1"/>
  <c r="J68" i="26" l="1"/>
  <c r="J68" i="28" s="1"/>
  <c r="J68" i="30" s="1"/>
  <c r="L73" i="26"/>
  <c r="L73" i="28" s="1"/>
  <c r="L73" i="30" s="1"/>
  <c r="P68" i="26"/>
  <c r="P68" i="28" s="1"/>
  <c r="P68" i="30" s="1"/>
  <c r="N61" i="26"/>
  <c r="N61" i="28" s="1"/>
  <c r="N61" i="30" s="1"/>
  <c r="O61" i="26"/>
  <c r="O61" i="28" s="1"/>
  <c r="O61" i="30" s="1"/>
  <c r="I103" i="26"/>
  <c r="I103" i="28" s="1"/>
  <c r="I103" i="30" s="1"/>
  <c r="C105" i="26"/>
  <c r="C105" i="28" s="1"/>
  <c r="C105" i="30" s="1"/>
  <c r="C97" i="26"/>
  <c r="C97" i="28" s="1"/>
  <c r="C97" i="30" s="1"/>
  <c r="P119" i="26"/>
  <c r="P119" i="28" s="1"/>
  <c r="P119" i="30" s="1"/>
  <c r="C43" i="26"/>
  <c r="C43" i="28" s="1"/>
  <c r="C43" i="30" s="1"/>
  <c r="C50" i="26"/>
  <c r="C50" i="28" s="1"/>
  <c r="C50" i="30" s="1"/>
  <c r="F52" i="26"/>
  <c r="F52" i="28" s="1"/>
  <c r="F52" i="30" s="1"/>
  <c r="C56" i="26"/>
  <c r="C56" i="28" s="1"/>
  <c r="C56" i="30" s="1"/>
  <c r="C59" i="26"/>
  <c r="C59" i="28" s="1"/>
  <c r="C59" i="30" s="1"/>
  <c r="H61" i="26"/>
  <c r="H61" i="28" s="1"/>
  <c r="H61" i="30" s="1"/>
  <c r="C64" i="26"/>
  <c r="C64" i="28" s="1"/>
  <c r="C64" i="30" s="1"/>
  <c r="C67" i="26"/>
  <c r="C67" i="28" s="1"/>
  <c r="C67" i="30" s="1"/>
  <c r="H68" i="26"/>
  <c r="H68" i="28" s="1"/>
  <c r="H68" i="30" s="1"/>
  <c r="N68" i="26"/>
  <c r="N68" i="28" s="1"/>
  <c r="N68" i="30" s="1"/>
  <c r="C71" i="26"/>
  <c r="C71" i="28" s="1"/>
  <c r="C71" i="30" s="1"/>
  <c r="D73" i="26"/>
  <c r="D73" i="28" s="1"/>
  <c r="D73" i="30" s="1"/>
  <c r="I73" i="26"/>
  <c r="I73" i="28" s="1"/>
  <c r="I73" i="30" s="1"/>
  <c r="O73" i="26"/>
  <c r="O73" i="28" s="1"/>
  <c r="O73" i="30" s="1"/>
  <c r="C77" i="26"/>
  <c r="C77" i="28" s="1"/>
  <c r="C77" i="30" s="1"/>
  <c r="C82" i="26"/>
  <c r="C82" i="28" s="1"/>
  <c r="C82" i="30" s="1"/>
  <c r="C89" i="26"/>
  <c r="C89" i="28" s="1"/>
  <c r="C89" i="30" s="1"/>
  <c r="C98" i="26"/>
  <c r="C98" i="28" s="1"/>
  <c r="C98" i="30" s="1"/>
  <c r="C101" i="26"/>
  <c r="C101" i="28" s="1"/>
  <c r="C101" i="30" s="1"/>
  <c r="H103" i="26"/>
  <c r="H103" i="28" s="1"/>
  <c r="H103" i="30" s="1"/>
  <c r="N103" i="26"/>
  <c r="N103" i="28" s="1"/>
  <c r="N103" i="30" s="1"/>
  <c r="F104" i="26"/>
  <c r="F104" i="28" s="1"/>
  <c r="F104" i="30" s="1"/>
  <c r="G119" i="26"/>
  <c r="G119" i="28" s="1"/>
  <c r="G119" i="30" s="1"/>
  <c r="C121" i="26"/>
  <c r="C121" i="28" s="1"/>
  <c r="C121" i="30" s="1"/>
  <c r="G122" i="26"/>
  <c r="G122" i="28" s="1"/>
  <c r="G122" i="30" s="1"/>
  <c r="C127" i="26"/>
  <c r="C127" i="28" s="1"/>
  <c r="C127" i="30" s="1"/>
  <c r="C42" i="26"/>
  <c r="C42" i="28" s="1"/>
  <c r="C42" i="30" s="1"/>
  <c r="G61" i="26"/>
  <c r="G61" i="28" s="1"/>
  <c r="G61" i="30" s="1"/>
  <c r="L61" i="26"/>
  <c r="L61" i="28" s="1"/>
  <c r="L61" i="30" s="1"/>
  <c r="C63" i="26"/>
  <c r="C63" i="28" s="1"/>
  <c r="C63" i="30" s="1"/>
  <c r="C66" i="26"/>
  <c r="C66" i="28" s="1"/>
  <c r="C66" i="30" s="1"/>
  <c r="L68" i="26"/>
  <c r="L68" i="28" s="1"/>
  <c r="L68" i="30" s="1"/>
  <c r="C70" i="26"/>
  <c r="C70" i="28" s="1"/>
  <c r="C70" i="30" s="1"/>
  <c r="H73" i="26"/>
  <c r="H73" i="28" s="1"/>
  <c r="H73" i="30" s="1"/>
  <c r="N73" i="26"/>
  <c r="N73" i="28" s="1"/>
  <c r="N73" i="30" s="1"/>
  <c r="C81" i="26"/>
  <c r="C81" i="28" s="1"/>
  <c r="C81" i="30" s="1"/>
  <c r="C88" i="26"/>
  <c r="C88" i="28" s="1"/>
  <c r="C88" i="30" s="1"/>
  <c r="G103" i="26"/>
  <c r="G103" i="28" s="1"/>
  <c r="G103" i="30" s="1"/>
  <c r="L103" i="26"/>
  <c r="L103" i="28" s="1"/>
  <c r="L103" i="30" s="1"/>
  <c r="C16" i="26"/>
  <c r="C16" i="28" s="1"/>
  <c r="C16" i="30" s="1"/>
  <c r="C17" i="26"/>
  <c r="C17" i="28" s="1"/>
  <c r="C17" i="30" s="1"/>
  <c r="C20" i="26"/>
  <c r="C20" i="28" s="1"/>
  <c r="C20" i="30" s="1"/>
  <c r="C23" i="26"/>
  <c r="C23" i="28" s="1"/>
  <c r="C23" i="30" s="1"/>
  <c r="C26" i="26"/>
  <c r="C26" i="28" s="1"/>
  <c r="C26" i="30" s="1"/>
  <c r="C29" i="26"/>
  <c r="C29" i="28" s="1"/>
  <c r="C29" i="30" s="1"/>
  <c r="C32" i="26"/>
  <c r="C32" i="28" s="1"/>
  <c r="C32" i="30" s="1"/>
  <c r="C40" i="26"/>
  <c r="C40" i="28" s="1"/>
  <c r="C40" i="30" s="1"/>
  <c r="C44" i="26"/>
  <c r="C44" i="28" s="1"/>
  <c r="C44" i="30" s="1"/>
  <c r="C51" i="26"/>
  <c r="C51" i="28" s="1"/>
  <c r="C51" i="30" s="1"/>
  <c r="C60" i="26"/>
  <c r="C60" i="28" s="1"/>
  <c r="C60" i="30" s="1"/>
  <c r="D61" i="26"/>
  <c r="D61" i="28" s="1"/>
  <c r="D61" i="30" s="1"/>
  <c r="I61" i="26"/>
  <c r="I61" i="28" s="1"/>
  <c r="I61" i="30" s="1"/>
  <c r="E68" i="26"/>
  <c r="E68" i="28" s="1"/>
  <c r="E68" i="30" s="1"/>
  <c r="D68" i="26"/>
  <c r="D68" i="28" s="1"/>
  <c r="D68" i="30" s="1"/>
  <c r="I68" i="26"/>
  <c r="I68" i="28" s="1"/>
  <c r="I68" i="30" s="1"/>
  <c r="O68" i="26"/>
  <c r="O68" i="28" s="1"/>
  <c r="O68" i="30" s="1"/>
  <c r="C72" i="26"/>
  <c r="C72" i="28" s="1"/>
  <c r="C72" i="30" s="1"/>
  <c r="E73" i="26"/>
  <c r="E73" i="28" s="1"/>
  <c r="E73" i="30" s="1"/>
  <c r="J73" i="26"/>
  <c r="J73" i="28" s="1"/>
  <c r="J73" i="30" s="1"/>
  <c r="P73" i="26"/>
  <c r="P73" i="28" s="1"/>
  <c r="P73" i="30" s="1"/>
  <c r="C83" i="26"/>
  <c r="C83" i="28" s="1"/>
  <c r="C83" i="30" s="1"/>
  <c r="C86" i="26"/>
  <c r="C86" i="28" s="1"/>
  <c r="C86" i="30" s="1"/>
  <c r="C90" i="26"/>
  <c r="C90" i="28" s="1"/>
  <c r="C90" i="30" s="1"/>
  <c r="C93" i="26"/>
  <c r="C93" i="28" s="1"/>
  <c r="C93" i="30" s="1"/>
  <c r="C102" i="26"/>
  <c r="C102" i="28" s="1"/>
  <c r="C102" i="30" s="1"/>
  <c r="C106" i="26"/>
  <c r="C106" i="28" s="1"/>
  <c r="C106" i="30" s="1"/>
  <c r="D119" i="26"/>
  <c r="D119" i="28" s="1"/>
  <c r="D119" i="30" s="1"/>
  <c r="H119" i="26"/>
  <c r="H119" i="28" s="1"/>
  <c r="H119" i="30" s="1"/>
  <c r="N119" i="26"/>
  <c r="N119" i="28" s="1"/>
  <c r="N119" i="30" s="1"/>
  <c r="L122" i="26"/>
  <c r="L122" i="28" s="1"/>
  <c r="L122" i="30" s="1"/>
  <c r="C128" i="26"/>
  <c r="C128" i="28" s="1"/>
  <c r="C128" i="30" s="1"/>
  <c r="H122" i="26"/>
  <c r="H122" i="28" s="1"/>
  <c r="H122" i="30" s="1"/>
  <c r="N122" i="26"/>
  <c r="N122" i="28" s="1"/>
  <c r="N122" i="30" s="1"/>
  <c r="C131" i="26"/>
  <c r="C131" i="28" s="1"/>
  <c r="C131" i="30" s="1"/>
  <c r="F135" i="26"/>
  <c r="F135" i="28" s="1"/>
  <c r="F135" i="30" s="1"/>
  <c r="C13" i="26"/>
  <c r="C13" i="28" s="1"/>
  <c r="C13" i="30" s="1"/>
  <c r="C46" i="26"/>
  <c r="C46" i="28" s="1"/>
  <c r="C46" i="30" s="1"/>
  <c r="C49" i="26"/>
  <c r="C49" i="28" s="1"/>
  <c r="C49" i="30" s="1"/>
  <c r="C76" i="26"/>
  <c r="C76" i="28" s="1"/>
  <c r="C76" i="30" s="1"/>
  <c r="E79" i="26"/>
  <c r="E79" i="28" s="1"/>
  <c r="E79" i="30" s="1"/>
  <c r="I79" i="26"/>
  <c r="I79" i="28" s="1"/>
  <c r="I79" i="30" s="1"/>
  <c r="O79" i="26"/>
  <c r="O79" i="28" s="1"/>
  <c r="O79" i="30" s="1"/>
  <c r="C126" i="26"/>
  <c r="C126" i="28" s="1"/>
  <c r="C126" i="30" s="1"/>
  <c r="C12" i="26"/>
  <c r="C12" i="28" s="1"/>
  <c r="C12" i="30" s="1"/>
  <c r="C15" i="26"/>
  <c r="C15" i="28" s="1"/>
  <c r="C15" i="30" s="1"/>
  <c r="C18" i="26"/>
  <c r="C18" i="28" s="1"/>
  <c r="C18" i="30" s="1"/>
  <c r="C21" i="26"/>
  <c r="C21" i="28" s="1"/>
  <c r="C21" i="30" s="1"/>
  <c r="C24" i="26"/>
  <c r="C24" i="28" s="1"/>
  <c r="C24" i="30" s="1"/>
  <c r="C27" i="26"/>
  <c r="C27" i="28" s="1"/>
  <c r="C27" i="30" s="1"/>
  <c r="C30" i="26"/>
  <c r="C30" i="28" s="1"/>
  <c r="C30" i="30" s="1"/>
  <c r="C45" i="26"/>
  <c r="C45" i="28" s="1"/>
  <c r="C45" i="30" s="1"/>
  <c r="E54" i="26"/>
  <c r="E54" i="28" s="1"/>
  <c r="E54" i="30" s="1"/>
  <c r="O54" i="26"/>
  <c r="O54" i="28" s="1"/>
  <c r="O54" i="30" s="1"/>
  <c r="J61" i="26"/>
  <c r="J61" i="28" s="1"/>
  <c r="J61" i="30" s="1"/>
  <c r="P61" i="26"/>
  <c r="P61" i="28" s="1"/>
  <c r="P61" i="30" s="1"/>
  <c r="G68" i="26"/>
  <c r="G68" i="28" s="1"/>
  <c r="G68" i="30" s="1"/>
  <c r="C87" i="26"/>
  <c r="C87" i="28" s="1"/>
  <c r="C87" i="30" s="1"/>
  <c r="C91" i="26"/>
  <c r="C91" i="28" s="1"/>
  <c r="C91" i="30" s="1"/>
  <c r="D103" i="26"/>
  <c r="D103" i="28" s="1"/>
  <c r="D103" i="30" s="1"/>
  <c r="E103" i="26"/>
  <c r="E103" i="28" s="1"/>
  <c r="E103" i="30" s="1"/>
  <c r="J103" i="26"/>
  <c r="J103" i="28" s="1"/>
  <c r="J103" i="30" s="1"/>
  <c r="P103" i="26"/>
  <c r="P103" i="28" s="1"/>
  <c r="P103" i="30" s="1"/>
  <c r="C107" i="26"/>
  <c r="C107" i="28" s="1"/>
  <c r="C107" i="30" s="1"/>
  <c r="C116" i="26"/>
  <c r="C116" i="28" s="1"/>
  <c r="C116" i="30" s="1"/>
  <c r="H112" i="26"/>
  <c r="H112" i="28" s="1"/>
  <c r="H112" i="30" s="1"/>
  <c r="N112" i="26"/>
  <c r="N112" i="28" s="1"/>
  <c r="N112" i="30" s="1"/>
  <c r="F119" i="26"/>
  <c r="F119" i="28" s="1"/>
  <c r="F119" i="30" s="1"/>
  <c r="E119" i="26"/>
  <c r="E119" i="28" s="1"/>
  <c r="E119" i="30" s="1"/>
  <c r="I119" i="26"/>
  <c r="I119" i="28" s="1"/>
  <c r="I119" i="30" s="1"/>
  <c r="O119" i="26"/>
  <c r="O119" i="28" s="1"/>
  <c r="O119" i="30" s="1"/>
  <c r="C132" i="26"/>
  <c r="C132" i="28" s="1"/>
  <c r="C132" i="30" s="1"/>
  <c r="F14" i="26"/>
  <c r="F14" i="28" s="1"/>
  <c r="F14" i="30" s="1"/>
  <c r="F125" i="26"/>
  <c r="F125" i="28" s="1"/>
  <c r="F125" i="30" s="1"/>
  <c r="F39" i="26"/>
  <c r="F39" i="28" s="1"/>
  <c r="F39" i="30" s="1"/>
  <c r="F115" i="26"/>
  <c r="F115" i="28" s="1"/>
  <c r="F115" i="30" s="1"/>
  <c r="J54" i="26"/>
  <c r="J54" i="28" s="1"/>
  <c r="J54" i="30" s="1"/>
  <c r="P54" i="26"/>
  <c r="P54" i="28" s="1"/>
  <c r="P54" i="30" s="1"/>
  <c r="H54" i="26"/>
  <c r="H54" i="28" s="1"/>
  <c r="H54" i="30" s="1"/>
  <c r="N54" i="26"/>
  <c r="N54" i="28" s="1"/>
  <c r="N54" i="30" s="1"/>
  <c r="I54" i="26"/>
  <c r="I54" i="28" s="1"/>
  <c r="I54" i="30" s="1"/>
  <c r="I38" i="26"/>
  <c r="I38" i="28" s="1"/>
  <c r="I38" i="30" s="1"/>
  <c r="L79" i="26"/>
  <c r="L79" i="28" s="1"/>
  <c r="L79" i="30" s="1"/>
  <c r="L112" i="26"/>
  <c r="L112" i="28" s="1"/>
  <c r="L112" i="30" s="1"/>
  <c r="I10" i="26"/>
  <c r="I10" i="28" s="1"/>
  <c r="I10" i="30" s="1"/>
  <c r="P79" i="26"/>
  <c r="P79" i="28" s="1"/>
  <c r="P79" i="30" s="1"/>
  <c r="H10" i="26"/>
  <c r="H10" i="28" s="1"/>
  <c r="H10" i="30" s="1"/>
  <c r="N10" i="26"/>
  <c r="N10" i="28" s="1"/>
  <c r="N10" i="30" s="1"/>
  <c r="O38" i="26"/>
  <c r="O38" i="28" s="1"/>
  <c r="O38" i="30" s="1"/>
  <c r="G79" i="26"/>
  <c r="G79" i="28" s="1"/>
  <c r="G79" i="30" s="1"/>
  <c r="G112" i="26"/>
  <c r="G112" i="28" s="1"/>
  <c r="G112" i="30" s="1"/>
  <c r="D10" i="26"/>
  <c r="D10" i="28" s="1"/>
  <c r="D10" i="30" s="1"/>
  <c r="O10" i="26"/>
  <c r="O10" i="28" s="1"/>
  <c r="O10" i="30" s="1"/>
  <c r="D38" i="26"/>
  <c r="D38" i="28" s="1"/>
  <c r="D38" i="30" s="1"/>
  <c r="J38" i="26"/>
  <c r="J38" i="28" s="1"/>
  <c r="J38" i="30" s="1"/>
  <c r="P38" i="26"/>
  <c r="P38" i="28" s="1"/>
  <c r="P38" i="30" s="1"/>
  <c r="D112" i="26"/>
  <c r="D112" i="28" s="1"/>
  <c r="D112" i="30" s="1"/>
  <c r="F11" i="26"/>
  <c r="F11" i="28" s="1"/>
  <c r="F11" i="30" s="1"/>
  <c r="F28" i="26"/>
  <c r="F28" i="28" s="1"/>
  <c r="F28" i="30" s="1"/>
  <c r="F47" i="26"/>
  <c r="F47" i="28" s="1"/>
  <c r="F47" i="30" s="1"/>
  <c r="F92" i="26"/>
  <c r="F92" i="28" s="1"/>
  <c r="F92" i="30" s="1"/>
  <c r="C11" i="26"/>
  <c r="C11" i="28" s="1"/>
  <c r="C11" i="30" s="1"/>
  <c r="F19" i="26"/>
  <c r="F19" i="28" s="1"/>
  <c r="F19" i="30" s="1"/>
  <c r="F57" i="26"/>
  <c r="F57" i="28" s="1"/>
  <c r="F57" i="30" s="1"/>
  <c r="F80" i="26"/>
  <c r="F80" i="28" s="1"/>
  <c r="F80" i="30" s="1"/>
  <c r="F31" i="26"/>
  <c r="F31" i="28" s="1"/>
  <c r="F31" i="30" s="1"/>
  <c r="C41" i="26"/>
  <c r="C41" i="28" s="1"/>
  <c r="C41" i="30" s="1"/>
  <c r="C53" i="26"/>
  <c r="C53" i="28" s="1"/>
  <c r="C53" i="30" s="1"/>
  <c r="C80" i="26"/>
  <c r="C80" i="28" s="1"/>
  <c r="C80" i="30" s="1"/>
  <c r="P122" i="26"/>
  <c r="P122" i="28" s="1"/>
  <c r="P122" i="30" s="1"/>
  <c r="E38" i="26"/>
  <c r="E38" i="28" s="1"/>
  <c r="E38" i="30" s="1"/>
  <c r="D54" i="26"/>
  <c r="D54" i="28" s="1"/>
  <c r="D54" i="30" s="1"/>
  <c r="J122" i="26"/>
  <c r="J122" i="28" s="1"/>
  <c r="J122" i="30" s="1"/>
  <c r="E10" i="26"/>
  <c r="E10" i="28" s="1"/>
  <c r="E10" i="30" s="1"/>
  <c r="J10" i="26"/>
  <c r="J10" i="28" s="1"/>
  <c r="J10" i="30" s="1"/>
  <c r="P10" i="26"/>
  <c r="P10" i="28" s="1"/>
  <c r="P10" i="30" s="1"/>
  <c r="H38" i="26"/>
  <c r="H38" i="28" s="1"/>
  <c r="H38" i="30" s="1"/>
  <c r="N38" i="26"/>
  <c r="N38" i="28" s="1"/>
  <c r="N38" i="30" s="1"/>
  <c r="J79" i="26"/>
  <c r="J79" i="28" s="1"/>
  <c r="J79" i="30" s="1"/>
  <c r="E112" i="26"/>
  <c r="E112" i="28" s="1"/>
  <c r="E112" i="30" s="1"/>
  <c r="I112" i="26"/>
  <c r="I112" i="28" s="1"/>
  <c r="I112" i="30" s="1"/>
  <c r="O112" i="26"/>
  <c r="O112" i="28" s="1"/>
  <c r="O112" i="30" s="1"/>
  <c r="G10" i="26"/>
  <c r="G10" i="28" s="1"/>
  <c r="G10" i="30" s="1"/>
  <c r="L10" i="26"/>
  <c r="L10" i="28" s="1"/>
  <c r="L10" i="30" s="1"/>
  <c r="O9" i="26"/>
  <c r="O9" i="28" s="1"/>
  <c r="O9" i="30" s="1"/>
  <c r="G54" i="26"/>
  <c r="G54" i="28" s="1"/>
  <c r="G54" i="30" s="1"/>
  <c r="L54" i="26"/>
  <c r="L54" i="28" s="1"/>
  <c r="L54" i="30" s="1"/>
  <c r="J112" i="26"/>
  <c r="J112" i="28" s="1"/>
  <c r="J112" i="30" s="1"/>
  <c r="P112" i="26"/>
  <c r="P112" i="28" s="1"/>
  <c r="P112" i="30" s="1"/>
  <c r="D122" i="26"/>
  <c r="D122" i="28" s="1"/>
  <c r="D122" i="30" s="1"/>
  <c r="E122" i="26"/>
  <c r="E122" i="28" s="1"/>
  <c r="E122" i="30" s="1"/>
  <c r="I122" i="26"/>
  <c r="I122" i="28" s="1"/>
  <c r="I122" i="30" s="1"/>
  <c r="O122" i="26"/>
  <c r="O122" i="28" s="1"/>
  <c r="O122" i="30" s="1"/>
  <c r="F22" i="26"/>
  <c r="F22" i="28" s="1"/>
  <c r="F22" i="30" s="1"/>
  <c r="F25" i="26"/>
  <c r="F25" i="28" s="1"/>
  <c r="F25" i="30" s="1"/>
  <c r="C33" i="26"/>
  <c r="C33" i="28" s="1"/>
  <c r="C33" i="30" s="1"/>
  <c r="F62" i="26"/>
  <c r="F62" i="28" s="1"/>
  <c r="F62" i="30" s="1"/>
  <c r="C85" i="26"/>
  <c r="C85" i="28" s="1"/>
  <c r="C85" i="30" s="1"/>
  <c r="F84" i="26"/>
  <c r="F84" i="28" s="1"/>
  <c r="F84" i="30" s="1"/>
  <c r="C118" i="26"/>
  <c r="C118" i="28" s="1"/>
  <c r="C118" i="30" s="1"/>
  <c r="F117" i="26"/>
  <c r="F117" i="28" s="1"/>
  <c r="F117" i="30" s="1"/>
  <c r="C130" i="26"/>
  <c r="C130" i="28" s="1"/>
  <c r="C130" i="30" s="1"/>
  <c r="F129" i="26"/>
  <c r="F129" i="28" s="1"/>
  <c r="F129" i="30" s="1"/>
  <c r="C124" i="26"/>
  <c r="C124" i="28" s="1"/>
  <c r="C124" i="30" s="1"/>
  <c r="F123" i="26"/>
  <c r="F123" i="28" s="1"/>
  <c r="F123" i="30" s="1"/>
  <c r="F65" i="26"/>
  <c r="F65" i="28" s="1"/>
  <c r="F65" i="30" s="1"/>
  <c r="F69" i="26"/>
  <c r="F69" i="28" s="1"/>
  <c r="F69" i="30" s="1"/>
  <c r="C75" i="26"/>
  <c r="C75" i="28" s="1"/>
  <c r="C75" i="30" s="1"/>
  <c r="F74" i="26"/>
  <c r="F74" i="28" s="1"/>
  <c r="F74" i="30" s="1"/>
  <c r="H79" i="26"/>
  <c r="H79" i="28" s="1"/>
  <c r="H79" i="30" s="1"/>
  <c r="N79" i="26"/>
  <c r="N79" i="28" s="1"/>
  <c r="N79" i="30" s="1"/>
  <c r="C95" i="26"/>
  <c r="C95" i="28" s="1"/>
  <c r="C95" i="30" s="1"/>
  <c r="F94" i="26"/>
  <c r="F94" i="28" s="1"/>
  <c r="F94" i="30" s="1"/>
  <c r="C100" i="26"/>
  <c r="C100" i="28" s="1"/>
  <c r="C100" i="30" s="1"/>
  <c r="F99" i="26"/>
  <c r="F99" i="28" s="1"/>
  <c r="F99" i="30" s="1"/>
  <c r="C114" i="26"/>
  <c r="C114" i="28" s="1"/>
  <c r="C114" i="30" s="1"/>
  <c r="F113" i="26"/>
  <c r="F113" i="28" s="1"/>
  <c r="F113" i="30" s="1"/>
  <c r="G38" i="26"/>
  <c r="G38" i="28" s="1"/>
  <c r="G38" i="30" s="1"/>
  <c r="L38" i="26"/>
  <c r="L38" i="28" s="1"/>
  <c r="L38" i="30" s="1"/>
  <c r="C48" i="26"/>
  <c r="C48" i="28" s="1"/>
  <c r="C48" i="30" s="1"/>
  <c r="C58" i="26"/>
  <c r="C58" i="28" s="1"/>
  <c r="C58" i="30" s="1"/>
  <c r="D79" i="26"/>
  <c r="D79" i="28" s="1"/>
  <c r="D79" i="30" s="1"/>
  <c r="F109" i="26"/>
  <c r="F109" i="28" s="1"/>
  <c r="F109" i="30" s="1"/>
  <c r="C19" i="26" l="1"/>
  <c r="C19" i="28" s="1"/>
  <c r="C19" i="30" s="1"/>
  <c r="C14" i="26"/>
  <c r="C14" i="28" s="1"/>
  <c r="C14" i="30" s="1"/>
  <c r="C62" i="26"/>
  <c r="C62" i="28" s="1"/>
  <c r="C62" i="30" s="1"/>
  <c r="C104" i="26"/>
  <c r="C104" i="28" s="1"/>
  <c r="C104" i="30" s="1"/>
  <c r="C69" i="26"/>
  <c r="C69" i="28" s="1"/>
  <c r="C69" i="30" s="1"/>
  <c r="C65" i="26"/>
  <c r="C65" i="28" s="1"/>
  <c r="C65" i="30" s="1"/>
  <c r="C115" i="26"/>
  <c r="C115" i="28" s="1"/>
  <c r="C115" i="30" s="1"/>
  <c r="C68" i="26"/>
  <c r="C68" i="28" s="1"/>
  <c r="C68" i="30" s="1"/>
  <c r="F73" i="26"/>
  <c r="F73" i="28" s="1"/>
  <c r="F73" i="30" s="1"/>
  <c r="C92" i="26"/>
  <c r="C92" i="28" s="1"/>
  <c r="C92" i="30" s="1"/>
  <c r="J111" i="26"/>
  <c r="J111" i="28" s="1"/>
  <c r="J111" i="30" s="1"/>
  <c r="I9" i="26"/>
  <c r="I9" i="28" s="1"/>
  <c r="I9" i="30" s="1"/>
  <c r="N111" i="26"/>
  <c r="N111" i="28" s="1"/>
  <c r="N111" i="30" s="1"/>
  <c r="E78" i="26"/>
  <c r="E78" i="28" s="1"/>
  <c r="E78" i="30" s="1"/>
  <c r="C120" i="26"/>
  <c r="C120" i="28" s="1"/>
  <c r="C120" i="30" s="1"/>
  <c r="F103" i="26"/>
  <c r="F103" i="28" s="1"/>
  <c r="F103" i="30" s="1"/>
  <c r="C55" i="26"/>
  <c r="C55" i="28" s="1"/>
  <c r="C55" i="30" s="1"/>
  <c r="D78" i="26"/>
  <c r="D78" i="28" s="1"/>
  <c r="D78" i="30" s="1"/>
  <c r="C57" i="26"/>
  <c r="C57" i="28" s="1"/>
  <c r="C57" i="30" s="1"/>
  <c r="C39" i="26"/>
  <c r="C39" i="28" s="1"/>
  <c r="C39" i="30" s="1"/>
  <c r="N78" i="26"/>
  <c r="N78" i="28" s="1"/>
  <c r="N78" i="30" s="1"/>
  <c r="F68" i="26"/>
  <c r="F68" i="28" s="1"/>
  <c r="F68" i="30" s="1"/>
  <c r="C123" i="26"/>
  <c r="C123" i="28" s="1"/>
  <c r="C123" i="30" s="1"/>
  <c r="C117" i="26"/>
  <c r="C117" i="28" s="1"/>
  <c r="C117" i="30" s="1"/>
  <c r="C28" i="26"/>
  <c r="C28" i="28" s="1"/>
  <c r="C28" i="30" s="1"/>
  <c r="P9" i="26"/>
  <c r="P9" i="28" s="1"/>
  <c r="P9" i="30" s="1"/>
  <c r="C52" i="26"/>
  <c r="C52" i="28" s="1"/>
  <c r="C52" i="30" s="1"/>
  <c r="C125" i="26"/>
  <c r="C125" i="28" s="1"/>
  <c r="C125" i="30" s="1"/>
  <c r="D9" i="26"/>
  <c r="D9" i="28" s="1"/>
  <c r="D9" i="30" s="1"/>
  <c r="G111" i="26"/>
  <c r="G111" i="28" s="1"/>
  <c r="G111" i="30" s="1"/>
  <c r="L111" i="26"/>
  <c r="L111" i="28" s="1"/>
  <c r="L111" i="30" s="1"/>
  <c r="C129" i="26"/>
  <c r="C129" i="28" s="1"/>
  <c r="C129" i="30" s="1"/>
  <c r="C84" i="26"/>
  <c r="C84" i="28" s="1"/>
  <c r="C84" i="30" s="1"/>
  <c r="P111" i="26"/>
  <c r="P111" i="28" s="1"/>
  <c r="P111" i="30" s="1"/>
  <c r="E9" i="26"/>
  <c r="E9" i="28" s="1"/>
  <c r="E9" i="30" s="1"/>
  <c r="C109" i="26"/>
  <c r="C109" i="28" s="1"/>
  <c r="C109" i="30" s="1"/>
  <c r="C113" i="26"/>
  <c r="C113" i="28" s="1"/>
  <c r="C113" i="30" s="1"/>
  <c r="C94" i="26"/>
  <c r="C94" i="28" s="1"/>
  <c r="C94" i="30" s="1"/>
  <c r="C74" i="26"/>
  <c r="C74" i="28" s="1"/>
  <c r="C74" i="30" s="1"/>
  <c r="H111" i="26"/>
  <c r="H111" i="28" s="1"/>
  <c r="H111" i="30" s="1"/>
  <c r="O78" i="26"/>
  <c r="O78" i="28" s="1"/>
  <c r="O78" i="30" s="1"/>
  <c r="C135" i="26"/>
  <c r="C135" i="28" s="1"/>
  <c r="C135" i="30" s="1"/>
  <c r="C47" i="26"/>
  <c r="C47" i="28" s="1"/>
  <c r="C47" i="30" s="1"/>
  <c r="C25" i="26"/>
  <c r="C25" i="28" s="1"/>
  <c r="C25" i="30" s="1"/>
  <c r="C99" i="26"/>
  <c r="C99" i="28" s="1"/>
  <c r="C99" i="30" s="1"/>
  <c r="H78" i="26"/>
  <c r="H78" i="28" s="1"/>
  <c r="H78" i="30" s="1"/>
  <c r="C31" i="26"/>
  <c r="C31" i="28" s="1"/>
  <c r="C31" i="30" s="1"/>
  <c r="C22" i="26"/>
  <c r="C22" i="28" s="1"/>
  <c r="C22" i="30" s="1"/>
  <c r="D111" i="26"/>
  <c r="D111" i="28" s="1"/>
  <c r="D111" i="30" s="1"/>
  <c r="J78" i="26"/>
  <c r="J78" i="28" s="1"/>
  <c r="J78" i="30" s="1"/>
  <c r="F54" i="26"/>
  <c r="F54" i="28" s="1"/>
  <c r="F54" i="30" s="1"/>
  <c r="G78" i="26"/>
  <c r="G78" i="28" s="1"/>
  <c r="G78" i="30" s="1"/>
  <c r="P78" i="26"/>
  <c r="P78" i="28" s="1"/>
  <c r="P78" i="30" s="1"/>
  <c r="L78" i="26"/>
  <c r="L78" i="28" s="1"/>
  <c r="L78" i="30" s="1"/>
  <c r="I78" i="26"/>
  <c r="I78" i="28" s="1"/>
  <c r="I78" i="30" s="1"/>
  <c r="F38" i="26"/>
  <c r="F38" i="28" s="1"/>
  <c r="F38" i="30" s="1"/>
  <c r="G9" i="26"/>
  <c r="G9" i="28" s="1"/>
  <c r="G9" i="30" s="1"/>
  <c r="N9" i="26"/>
  <c r="N9" i="28" s="1"/>
  <c r="N9" i="30" s="1"/>
  <c r="O111" i="26"/>
  <c r="O111" i="28" s="1"/>
  <c r="O111" i="30" s="1"/>
  <c r="J9" i="26"/>
  <c r="J9" i="28" s="1"/>
  <c r="J9" i="30" s="1"/>
  <c r="L9" i="26"/>
  <c r="F112" i="26"/>
  <c r="F112" i="28" s="1"/>
  <c r="F112" i="30" s="1"/>
  <c r="H9" i="26"/>
  <c r="H9" i="28" s="1"/>
  <c r="H9" i="30" s="1"/>
  <c r="F10" i="26"/>
  <c r="F10" i="28" s="1"/>
  <c r="F10" i="30" s="1"/>
  <c r="I111" i="26"/>
  <c r="I111" i="28" s="1"/>
  <c r="I111" i="30" s="1"/>
  <c r="C38" i="26"/>
  <c r="C38" i="28" s="1"/>
  <c r="C38" i="30" s="1"/>
  <c r="F122" i="26"/>
  <c r="F122" i="28" s="1"/>
  <c r="F122" i="30" s="1"/>
  <c r="E111" i="26"/>
  <c r="E111" i="28" s="1"/>
  <c r="E111" i="30" s="1"/>
  <c r="C79" i="26"/>
  <c r="C79" i="28" s="1"/>
  <c r="C79" i="30" s="1"/>
  <c r="F61" i="26"/>
  <c r="F61" i="28" s="1"/>
  <c r="F61" i="30" s="1"/>
  <c r="C61" i="26"/>
  <c r="C61" i="28" s="1"/>
  <c r="C61" i="30" s="1"/>
  <c r="F79" i="26"/>
  <c r="F79" i="28" s="1"/>
  <c r="F79" i="30" s="1"/>
  <c r="J133" i="26" l="1"/>
  <c r="J133" i="28" s="1"/>
  <c r="J133" i="30" s="1"/>
  <c r="O133" i="26"/>
  <c r="O133" i="28" s="1"/>
  <c r="O133" i="30" s="1"/>
  <c r="C103" i="26"/>
  <c r="C103" i="28" s="1"/>
  <c r="C103" i="30" s="1"/>
  <c r="C112" i="26"/>
  <c r="C112" i="28" s="1"/>
  <c r="C112" i="30" s="1"/>
  <c r="D108" i="26"/>
  <c r="D108" i="28" s="1"/>
  <c r="D108" i="30" s="1"/>
  <c r="L134" i="26"/>
  <c r="L134" i="28" s="1"/>
  <c r="L134" i="30" s="1"/>
  <c r="L9" i="28"/>
  <c r="L9" i="30" s="1"/>
  <c r="D133" i="26"/>
  <c r="D133" i="28" s="1"/>
  <c r="D133" i="30" s="1"/>
  <c r="D134" i="26"/>
  <c r="D134" i="28" s="1"/>
  <c r="D134" i="30" s="1"/>
  <c r="G108" i="26"/>
  <c r="G108" i="28" s="1"/>
  <c r="G108" i="30" s="1"/>
  <c r="O108" i="26"/>
  <c r="O108" i="28" s="1"/>
  <c r="O108" i="30" s="1"/>
  <c r="L108" i="26"/>
  <c r="L108" i="28" s="1"/>
  <c r="L108" i="30" s="1"/>
  <c r="H133" i="26"/>
  <c r="H133" i="28" s="1"/>
  <c r="H133" i="30" s="1"/>
  <c r="F78" i="26"/>
  <c r="F78" i="28" s="1"/>
  <c r="F78" i="30" s="1"/>
  <c r="J134" i="26"/>
  <c r="J134" i="28" s="1"/>
  <c r="J134" i="30" s="1"/>
  <c r="P134" i="26"/>
  <c r="P134" i="28" s="1"/>
  <c r="P134" i="30" s="1"/>
  <c r="N108" i="26"/>
  <c r="N108" i="28" s="1"/>
  <c r="N108" i="30" s="1"/>
  <c r="C122" i="26"/>
  <c r="C122" i="28" s="1"/>
  <c r="C122" i="30" s="1"/>
  <c r="D110" i="26"/>
  <c r="D110" i="28" s="1"/>
  <c r="D110" i="30" s="1"/>
  <c r="H108" i="26"/>
  <c r="H108" i="28" s="1"/>
  <c r="H108" i="30" s="1"/>
  <c r="N134" i="26"/>
  <c r="N134" i="28" s="1"/>
  <c r="N134" i="30" s="1"/>
  <c r="C73" i="26"/>
  <c r="C73" i="28" s="1"/>
  <c r="C73" i="30" s="1"/>
  <c r="E108" i="26"/>
  <c r="E108" i="28" s="1"/>
  <c r="E108" i="30" s="1"/>
  <c r="L133" i="26"/>
  <c r="L133" i="28" s="1"/>
  <c r="L133" i="30" s="1"/>
  <c r="N133" i="26"/>
  <c r="N133" i="28" s="1"/>
  <c r="N133" i="30" s="1"/>
  <c r="G133" i="26"/>
  <c r="G133" i="28" s="1"/>
  <c r="G133" i="30" s="1"/>
  <c r="C10" i="26"/>
  <c r="C10" i="28" s="1"/>
  <c r="C10" i="30" s="1"/>
  <c r="P133" i="26"/>
  <c r="P133" i="28" s="1"/>
  <c r="P133" i="30" s="1"/>
  <c r="G134" i="26"/>
  <c r="G134" i="28" s="1"/>
  <c r="G134" i="30" s="1"/>
  <c r="F111" i="26"/>
  <c r="F111" i="28" s="1"/>
  <c r="F111" i="30" s="1"/>
  <c r="O134" i="26"/>
  <c r="O134" i="28" s="1"/>
  <c r="O134" i="30" s="1"/>
  <c r="P108" i="26"/>
  <c r="P108" i="28" s="1"/>
  <c r="P108" i="30" s="1"/>
  <c r="C54" i="26"/>
  <c r="C54" i="28" s="1"/>
  <c r="C54" i="30" s="1"/>
  <c r="C119" i="26"/>
  <c r="C119" i="28" s="1"/>
  <c r="C119" i="30" s="1"/>
  <c r="I108" i="26"/>
  <c r="I108" i="28" s="1"/>
  <c r="I108" i="30" s="1"/>
  <c r="F9" i="26"/>
  <c r="F9" i="28" s="1"/>
  <c r="F9" i="30" s="1"/>
  <c r="J108" i="26"/>
  <c r="J108" i="28" s="1"/>
  <c r="J108" i="30" s="1"/>
  <c r="H134" i="26"/>
  <c r="H134" i="28" s="1"/>
  <c r="H134" i="30" s="1"/>
  <c r="E133" i="26"/>
  <c r="E133" i="28" s="1"/>
  <c r="E133" i="30" s="1"/>
  <c r="E134" i="26"/>
  <c r="E134" i="28" s="1"/>
  <c r="E134" i="30" s="1"/>
  <c r="I134" i="26"/>
  <c r="I134" i="28" s="1"/>
  <c r="I134" i="30" s="1"/>
  <c r="I133" i="26"/>
  <c r="I133" i="28" s="1"/>
  <c r="I133" i="30" s="1"/>
  <c r="F133" i="26" l="1"/>
  <c r="F133" i="28" s="1"/>
  <c r="F133" i="30" s="1"/>
  <c r="C78" i="26"/>
  <c r="C78" i="28" s="1"/>
  <c r="C78" i="30" s="1"/>
  <c r="C111" i="26"/>
  <c r="F108" i="26"/>
  <c r="F108" i="28" s="1"/>
  <c r="F108" i="30" s="1"/>
  <c r="F134" i="26"/>
  <c r="F134" i="28" s="1"/>
  <c r="F134" i="30" s="1"/>
  <c r="J110" i="26"/>
  <c r="J110" i="28" s="1"/>
  <c r="J110" i="30" s="1"/>
  <c r="I110" i="26"/>
  <c r="I110" i="28" s="1"/>
  <c r="I110" i="30" s="1"/>
  <c r="N110" i="26"/>
  <c r="N110" i="28" s="1"/>
  <c r="N110" i="30" s="1"/>
  <c r="L110" i="26"/>
  <c r="L110" i="28" s="1"/>
  <c r="L110" i="30" s="1"/>
  <c r="H110" i="26"/>
  <c r="H110" i="28" s="1"/>
  <c r="H110" i="30" s="1"/>
  <c r="G110" i="26"/>
  <c r="G110" i="28" s="1"/>
  <c r="G110" i="30" s="1"/>
  <c r="F110" i="26"/>
  <c r="F110" i="28" s="1"/>
  <c r="F110" i="30" s="1"/>
  <c r="P110" i="26"/>
  <c r="P110" i="28" s="1"/>
  <c r="P110" i="30" s="1"/>
  <c r="O110" i="26"/>
  <c r="O110" i="28" s="1"/>
  <c r="O110" i="30" s="1"/>
  <c r="C9" i="26"/>
  <c r="E110" i="26"/>
  <c r="E110" i="28" s="1"/>
  <c r="E110" i="30" s="1"/>
  <c r="C111" i="28" l="1"/>
  <c r="C111" i="30" s="1"/>
  <c r="C133" i="26"/>
  <c r="C133" i="28" s="1"/>
  <c r="C133" i="30" s="1"/>
  <c r="C134" i="26"/>
  <c r="C134" i="28" s="1"/>
  <c r="C134" i="30" s="1"/>
  <c r="C9" i="28"/>
  <c r="C9" i="30" s="1"/>
  <c r="C108" i="26"/>
  <c r="C108" i="28" s="1"/>
  <c r="C108" i="30" s="1"/>
  <c r="F204" i="19"/>
  <c r="I7" i="27" l="1"/>
  <c r="C110" i="26"/>
  <c r="C110" i="28" s="1"/>
  <c r="C110" i="30" s="1"/>
  <c r="E172" i="19"/>
  <c r="E172" i="29" s="1"/>
  <c r="E172" i="31" s="1"/>
  <c r="F172" i="19"/>
  <c r="F172" i="29" s="1"/>
  <c r="F172" i="31" s="1"/>
  <c r="H172" i="19"/>
  <c r="H172" i="29" s="1"/>
  <c r="H172" i="31" s="1"/>
  <c r="I172" i="19"/>
  <c r="I172" i="29" s="1"/>
  <c r="I172" i="31" s="1"/>
  <c r="J172" i="19"/>
  <c r="J172" i="29" s="1"/>
  <c r="J172" i="31" s="1"/>
  <c r="K172" i="19"/>
  <c r="K172" i="29" s="1"/>
  <c r="K172" i="31" s="1"/>
  <c r="M172" i="19"/>
  <c r="M172" i="29" s="1"/>
  <c r="M172" i="31" s="1"/>
  <c r="O172" i="19"/>
  <c r="O172" i="29" s="1"/>
  <c r="O172" i="31" s="1"/>
  <c r="P172" i="19"/>
  <c r="P172" i="29" s="1"/>
  <c r="P172" i="31" s="1"/>
  <c r="Q172" i="19"/>
  <c r="Q172" i="29" s="1"/>
  <c r="Q172" i="31" s="1"/>
  <c r="G174" i="19"/>
  <c r="G174" i="29" s="1"/>
  <c r="G174" i="31" s="1"/>
  <c r="G162" i="19"/>
  <c r="G162" i="29" s="1"/>
  <c r="G162" i="31" s="1"/>
  <c r="G160" i="19"/>
  <c r="G160" i="29" s="1"/>
  <c r="G160" i="31" s="1"/>
  <c r="Q159" i="19"/>
  <c r="Q159" i="29" s="1"/>
  <c r="Q159" i="31" s="1"/>
  <c r="P159" i="19"/>
  <c r="P159" i="29" s="1"/>
  <c r="P159" i="31" s="1"/>
  <c r="O159" i="19"/>
  <c r="O159" i="29" s="1"/>
  <c r="O159" i="31" s="1"/>
  <c r="M159" i="19"/>
  <c r="M159" i="29" s="1"/>
  <c r="M159" i="31" s="1"/>
  <c r="K159" i="19"/>
  <c r="K159" i="29" s="1"/>
  <c r="K159" i="31" s="1"/>
  <c r="J159" i="19"/>
  <c r="J159" i="29" s="1"/>
  <c r="J159" i="31" s="1"/>
  <c r="I159" i="19"/>
  <c r="I159" i="29" s="1"/>
  <c r="I159" i="31" s="1"/>
  <c r="H159" i="19"/>
  <c r="H159" i="29" s="1"/>
  <c r="H159" i="31" s="1"/>
  <c r="F159" i="19"/>
  <c r="F159" i="29" s="1"/>
  <c r="F159" i="31" s="1"/>
  <c r="E159" i="19"/>
  <c r="E159" i="29" s="1"/>
  <c r="E159" i="31" s="1"/>
  <c r="G158" i="19"/>
  <c r="G158" i="29" s="1"/>
  <c r="G158" i="31" s="1"/>
  <c r="Q157" i="19"/>
  <c r="Q157" i="29" s="1"/>
  <c r="Q157" i="31" s="1"/>
  <c r="P157" i="19"/>
  <c r="P157" i="29" s="1"/>
  <c r="P157" i="31" s="1"/>
  <c r="O157" i="19"/>
  <c r="O157" i="29" s="1"/>
  <c r="O157" i="31" s="1"/>
  <c r="M157" i="19"/>
  <c r="M157" i="29" s="1"/>
  <c r="M157" i="31" s="1"/>
  <c r="K157" i="19"/>
  <c r="K157" i="29" s="1"/>
  <c r="K157" i="31" s="1"/>
  <c r="J157" i="19"/>
  <c r="J157" i="29" s="1"/>
  <c r="J157" i="31" s="1"/>
  <c r="I157" i="19"/>
  <c r="I157" i="29" s="1"/>
  <c r="I157" i="31" s="1"/>
  <c r="H157" i="19"/>
  <c r="H157" i="29" s="1"/>
  <c r="H157" i="31" s="1"/>
  <c r="F157" i="19"/>
  <c r="F157" i="29" s="1"/>
  <c r="F157" i="31" s="1"/>
  <c r="E157" i="19"/>
  <c r="E157" i="29" s="1"/>
  <c r="E157" i="31" s="1"/>
  <c r="G156" i="19"/>
  <c r="G156" i="29" s="1"/>
  <c r="G156" i="31" s="1"/>
  <c r="Q155" i="19"/>
  <c r="Q155" i="29" s="1"/>
  <c r="Q155" i="31" s="1"/>
  <c r="P155" i="19"/>
  <c r="P155" i="29" s="1"/>
  <c r="P155" i="31" s="1"/>
  <c r="O155" i="19"/>
  <c r="O155" i="29" s="1"/>
  <c r="O155" i="31" s="1"/>
  <c r="M155" i="19"/>
  <c r="M155" i="29" s="1"/>
  <c r="M155" i="31" s="1"/>
  <c r="K155" i="19"/>
  <c r="K155" i="29" s="1"/>
  <c r="K155" i="31" s="1"/>
  <c r="J155" i="19"/>
  <c r="J155" i="29" s="1"/>
  <c r="J155" i="31" s="1"/>
  <c r="I155" i="19"/>
  <c r="I155" i="29" s="1"/>
  <c r="I155" i="31" s="1"/>
  <c r="H155" i="19"/>
  <c r="H155" i="29" s="1"/>
  <c r="H155" i="31" s="1"/>
  <c r="F155" i="19"/>
  <c r="F155" i="29" s="1"/>
  <c r="F155" i="31" s="1"/>
  <c r="E155" i="19"/>
  <c r="E155" i="29" s="1"/>
  <c r="E155" i="31" s="1"/>
  <c r="F154" i="19" l="1"/>
  <c r="F154" i="29" s="1"/>
  <c r="F154" i="31" s="1"/>
  <c r="K154" i="19"/>
  <c r="K154" i="29" s="1"/>
  <c r="K154" i="31" s="1"/>
  <c r="Q154" i="19"/>
  <c r="Q154" i="29" s="1"/>
  <c r="Q154" i="31" s="1"/>
  <c r="G161" i="19"/>
  <c r="G161" i="29" s="1"/>
  <c r="G161" i="31" s="1"/>
  <c r="H154" i="19"/>
  <c r="H154" i="29" s="1"/>
  <c r="H154" i="31" s="1"/>
  <c r="I154" i="19"/>
  <c r="I154" i="29" s="1"/>
  <c r="I154" i="31" s="1"/>
  <c r="O154" i="19"/>
  <c r="O154" i="29" s="1"/>
  <c r="O154" i="31" s="1"/>
  <c r="E154" i="19"/>
  <c r="E154" i="29" s="1"/>
  <c r="E154" i="31" s="1"/>
  <c r="J154" i="19"/>
  <c r="J154" i="29" s="1"/>
  <c r="J154" i="31" s="1"/>
  <c r="P154" i="19"/>
  <c r="P154" i="29" s="1"/>
  <c r="P154" i="31" s="1"/>
  <c r="M154" i="19"/>
  <c r="M154" i="29" s="1"/>
  <c r="M154" i="31" s="1"/>
  <c r="D174" i="19"/>
  <c r="D174" i="29" s="1"/>
  <c r="D174" i="31" s="1"/>
  <c r="D162" i="19"/>
  <c r="D162" i="29" s="1"/>
  <c r="D162" i="31" s="1"/>
  <c r="D163" i="19"/>
  <c r="D163" i="29" s="1"/>
  <c r="D163" i="31" s="1"/>
  <c r="D160" i="19"/>
  <c r="D160" i="29" s="1"/>
  <c r="D160" i="31" s="1"/>
  <c r="D158" i="19"/>
  <c r="D158" i="29" s="1"/>
  <c r="D158" i="31" s="1"/>
  <c r="G155" i="19"/>
  <c r="G155" i="29" s="1"/>
  <c r="G155" i="31" s="1"/>
  <c r="D156" i="19"/>
  <c r="D156" i="29" s="1"/>
  <c r="D156" i="31" s="1"/>
  <c r="G159" i="19"/>
  <c r="G159" i="29" s="1"/>
  <c r="G159" i="31" s="1"/>
  <c r="G157" i="19"/>
  <c r="G157" i="29" s="1"/>
  <c r="G157" i="31" s="1"/>
  <c r="E181" i="19"/>
  <c r="E181" i="29" s="1"/>
  <c r="E181" i="31" s="1"/>
  <c r="E175" i="19"/>
  <c r="E175" i="29" s="1"/>
  <c r="E175" i="31" s="1"/>
  <c r="E169" i="19"/>
  <c r="E169" i="29" s="1"/>
  <c r="E169" i="31" s="1"/>
  <c r="E167" i="19"/>
  <c r="E167" i="29" s="1"/>
  <c r="E167" i="31" s="1"/>
  <c r="E152" i="19"/>
  <c r="E152" i="29" s="1"/>
  <c r="E152" i="31" s="1"/>
  <c r="E150" i="19"/>
  <c r="E150" i="29" s="1"/>
  <c r="E150" i="31" s="1"/>
  <c r="E148" i="19"/>
  <c r="E148" i="29" s="1"/>
  <c r="E148" i="31" s="1"/>
  <c r="E146" i="19"/>
  <c r="E146" i="29" s="1"/>
  <c r="E146" i="31" s="1"/>
  <c r="E144" i="19"/>
  <c r="E144" i="29" s="1"/>
  <c r="E144" i="31" s="1"/>
  <c r="E141" i="19"/>
  <c r="E141" i="29" s="1"/>
  <c r="E141" i="31" s="1"/>
  <c r="E139" i="19"/>
  <c r="E139" i="29" s="1"/>
  <c r="E139" i="31" s="1"/>
  <c r="E129" i="19"/>
  <c r="E129" i="29" s="1"/>
  <c r="E129" i="31" s="1"/>
  <c r="E127" i="19"/>
  <c r="E127" i="29" s="1"/>
  <c r="E127" i="31" s="1"/>
  <c r="E124" i="19"/>
  <c r="E124" i="29" s="1"/>
  <c r="E124" i="31" s="1"/>
  <c r="E122" i="19"/>
  <c r="E122" i="29" s="1"/>
  <c r="E122" i="31" s="1"/>
  <c r="E120" i="19"/>
  <c r="E120" i="29" s="1"/>
  <c r="E120" i="31" s="1"/>
  <c r="E112" i="19"/>
  <c r="E112" i="29" s="1"/>
  <c r="E112" i="31" s="1"/>
  <c r="E108" i="19"/>
  <c r="E108" i="29" s="1"/>
  <c r="E108" i="31" s="1"/>
  <c r="E103" i="19"/>
  <c r="E103" i="29" s="1"/>
  <c r="E103" i="31" s="1"/>
  <c r="E93" i="19"/>
  <c r="E93" i="29" s="1"/>
  <c r="E93" i="31" s="1"/>
  <c r="E89" i="19"/>
  <c r="E89" i="29" s="1"/>
  <c r="E89" i="31" s="1"/>
  <c r="E85" i="19"/>
  <c r="E85" i="29" s="1"/>
  <c r="E85" i="31" s="1"/>
  <c r="E80" i="19"/>
  <c r="E80" i="29" s="1"/>
  <c r="E80" i="31" s="1"/>
  <c r="E69" i="19"/>
  <c r="E69" i="29" s="1"/>
  <c r="E69" i="31" s="1"/>
  <c r="E60" i="19"/>
  <c r="E60" i="29" s="1"/>
  <c r="E60" i="31" s="1"/>
  <c r="E48" i="19"/>
  <c r="E48" i="29" s="1"/>
  <c r="E48" i="31" s="1"/>
  <c r="E46" i="19"/>
  <c r="E46" i="29" s="1"/>
  <c r="E46" i="31" s="1"/>
  <c r="E36" i="19"/>
  <c r="E36" i="29" s="1"/>
  <c r="E36" i="31" s="1"/>
  <c r="E29" i="19"/>
  <c r="E29" i="29" s="1"/>
  <c r="E29" i="31" s="1"/>
  <c r="E24" i="19"/>
  <c r="E24" i="29" s="1"/>
  <c r="E24" i="31" s="1"/>
  <c r="E21" i="19"/>
  <c r="E21" i="29" s="1"/>
  <c r="E21" i="31" s="1"/>
  <c r="E19" i="19"/>
  <c r="E19" i="29" s="1"/>
  <c r="E19" i="31" s="1"/>
  <c r="E14" i="19"/>
  <c r="E14" i="29" s="1"/>
  <c r="E14" i="31" s="1"/>
  <c r="E65" i="19" l="1"/>
  <c r="E65" i="29" s="1"/>
  <c r="E65" i="31" s="1"/>
  <c r="G154" i="19"/>
  <c r="G154" i="29" s="1"/>
  <c r="G154" i="31" s="1"/>
  <c r="E79" i="19"/>
  <c r="E79" i="29" s="1"/>
  <c r="E79" i="31" s="1"/>
  <c r="E102" i="19"/>
  <c r="E102" i="29" s="1"/>
  <c r="E102" i="31" s="1"/>
  <c r="E56" i="19"/>
  <c r="E56" i="29" s="1"/>
  <c r="E56" i="31" s="1"/>
  <c r="E126" i="19"/>
  <c r="E126" i="29" s="1"/>
  <c r="E126" i="31" s="1"/>
  <c r="D161" i="19"/>
  <c r="D161" i="29" s="1"/>
  <c r="D161" i="31" s="1"/>
  <c r="E171" i="19"/>
  <c r="E171" i="29" s="1"/>
  <c r="E171" i="31" s="1"/>
  <c r="D159" i="19"/>
  <c r="D159" i="29" s="1"/>
  <c r="D159" i="31" s="1"/>
  <c r="D157" i="19"/>
  <c r="D157" i="29" s="1"/>
  <c r="D157" i="31" s="1"/>
  <c r="D155" i="19"/>
  <c r="D155" i="29" s="1"/>
  <c r="D155" i="31" s="1"/>
  <c r="E180" i="19"/>
  <c r="E180" i="29" s="1"/>
  <c r="E180" i="31" s="1"/>
  <c r="E138" i="19"/>
  <c r="E138" i="29" s="1"/>
  <c r="E138" i="31" s="1"/>
  <c r="E143" i="19"/>
  <c r="E143" i="29" s="1"/>
  <c r="E143" i="31" s="1"/>
  <c r="E166" i="19"/>
  <c r="E166" i="29" s="1"/>
  <c r="E166" i="31" s="1"/>
  <c r="E84" i="19"/>
  <c r="E84" i="29" s="1"/>
  <c r="E84" i="31" s="1"/>
  <c r="E107" i="19"/>
  <c r="E107" i="29" s="1"/>
  <c r="E107" i="31" s="1"/>
  <c r="E23" i="19"/>
  <c r="E23" i="29" s="1"/>
  <c r="E23" i="31" s="1"/>
  <c r="E13" i="19"/>
  <c r="E13" i="29" s="1"/>
  <c r="E13" i="31" s="1"/>
  <c r="D154" i="19" l="1"/>
  <c r="D154" i="29" s="1"/>
  <c r="D154" i="31" s="1"/>
  <c r="E98" i="19"/>
  <c r="E98" i="29" s="1"/>
  <c r="E98" i="31" s="1"/>
  <c r="E12" i="19"/>
  <c r="E12" i="29" s="1"/>
  <c r="E12" i="31" s="1"/>
  <c r="E11" i="19" l="1"/>
  <c r="E11" i="29" s="1"/>
  <c r="E11" i="31" s="1"/>
  <c r="G133" i="19"/>
  <c r="G133" i="29" s="1"/>
  <c r="G133" i="31" s="1"/>
  <c r="G132" i="19"/>
  <c r="G132" i="29" s="1"/>
  <c r="G132" i="31" s="1"/>
  <c r="G131" i="19"/>
  <c r="G131" i="29" s="1"/>
  <c r="G131" i="31" s="1"/>
  <c r="G130" i="19"/>
  <c r="G130" i="29" s="1"/>
  <c r="G130" i="31" s="1"/>
  <c r="Q129" i="19"/>
  <c r="Q129" i="29" s="1"/>
  <c r="Q129" i="31" s="1"/>
  <c r="P129" i="19"/>
  <c r="P129" i="29" s="1"/>
  <c r="P129" i="31" s="1"/>
  <c r="O129" i="19"/>
  <c r="O129" i="29" s="1"/>
  <c r="O129" i="31" s="1"/>
  <c r="M129" i="19"/>
  <c r="M129" i="29" s="1"/>
  <c r="M129" i="31" s="1"/>
  <c r="K129" i="19"/>
  <c r="K129" i="29" s="1"/>
  <c r="K129" i="31" s="1"/>
  <c r="J129" i="19"/>
  <c r="J129" i="29" s="1"/>
  <c r="J129" i="31" s="1"/>
  <c r="I129" i="19"/>
  <c r="I129" i="29" s="1"/>
  <c r="I129" i="31" s="1"/>
  <c r="H129" i="19"/>
  <c r="H129" i="29" s="1"/>
  <c r="H129" i="31" s="1"/>
  <c r="F129" i="19"/>
  <c r="F129" i="29" s="1"/>
  <c r="F129" i="31" s="1"/>
  <c r="G128" i="19"/>
  <c r="G128" i="29" s="1"/>
  <c r="G128" i="31" s="1"/>
  <c r="Q127" i="19"/>
  <c r="Q127" i="29" s="1"/>
  <c r="Q127" i="31" s="1"/>
  <c r="P127" i="19"/>
  <c r="P127" i="29" s="1"/>
  <c r="P127" i="31" s="1"/>
  <c r="O127" i="19"/>
  <c r="O127" i="29" s="1"/>
  <c r="O127" i="31" s="1"/>
  <c r="M127" i="19"/>
  <c r="M127" i="29" s="1"/>
  <c r="M127" i="31" s="1"/>
  <c r="K127" i="19"/>
  <c r="K127" i="29" s="1"/>
  <c r="K127" i="31" s="1"/>
  <c r="J127" i="19"/>
  <c r="J127" i="29" s="1"/>
  <c r="J127" i="31" s="1"/>
  <c r="I127" i="19"/>
  <c r="I127" i="29" s="1"/>
  <c r="I127" i="31" s="1"/>
  <c r="H127" i="19"/>
  <c r="H127" i="29" s="1"/>
  <c r="H127" i="31" s="1"/>
  <c r="F127" i="19"/>
  <c r="F127" i="29" s="1"/>
  <c r="F127" i="31" s="1"/>
  <c r="G125" i="19"/>
  <c r="G125" i="29" s="1"/>
  <c r="G125" i="31" s="1"/>
  <c r="Q124" i="19"/>
  <c r="Q124" i="29" s="1"/>
  <c r="Q124" i="31" s="1"/>
  <c r="P124" i="19"/>
  <c r="P124" i="29" s="1"/>
  <c r="P124" i="31" s="1"/>
  <c r="O124" i="19"/>
  <c r="O124" i="29" s="1"/>
  <c r="O124" i="31" s="1"/>
  <c r="M124" i="19"/>
  <c r="M124" i="29" s="1"/>
  <c r="M124" i="31" s="1"/>
  <c r="K124" i="19"/>
  <c r="K124" i="29" s="1"/>
  <c r="K124" i="31" s="1"/>
  <c r="J124" i="19"/>
  <c r="J124" i="29" s="1"/>
  <c r="J124" i="31" s="1"/>
  <c r="I124" i="19"/>
  <c r="I124" i="29" s="1"/>
  <c r="I124" i="31" s="1"/>
  <c r="H124" i="19"/>
  <c r="H124" i="29" s="1"/>
  <c r="H124" i="31" s="1"/>
  <c r="F124" i="19"/>
  <c r="F124" i="29" s="1"/>
  <c r="F124" i="31" s="1"/>
  <c r="G123" i="19"/>
  <c r="G123" i="29" s="1"/>
  <c r="G123" i="31" s="1"/>
  <c r="Q122" i="19"/>
  <c r="Q122" i="29" s="1"/>
  <c r="Q122" i="31" s="1"/>
  <c r="P122" i="19"/>
  <c r="P122" i="29" s="1"/>
  <c r="P122" i="31" s="1"/>
  <c r="O122" i="19"/>
  <c r="O122" i="29" s="1"/>
  <c r="O122" i="31" s="1"/>
  <c r="M122" i="19"/>
  <c r="M122" i="29" s="1"/>
  <c r="M122" i="31" s="1"/>
  <c r="K122" i="19"/>
  <c r="K122" i="29" s="1"/>
  <c r="K122" i="31" s="1"/>
  <c r="J122" i="19"/>
  <c r="J122" i="29" s="1"/>
  <c r="J122" i="31" s="1"/>
  <c r="I122" i="19"/>
  <c r="I122" i="29" s="1"/>
  <c r="I122" i="31" s="1"/>
  <c r="H122" i="19"/>
  <c r="H122" i="29" s="1"/>
  <c r="H122" i="31" s="1"/>
  <c r="F122" i="19"/>
  <c r="F122" i="29" s="1"/>
  <c r="F122" i="31" s="1"/>
  <c r="G121" i="19"/>
  <c r="G121" i="29" s="1"/>
  <c r="G121" i="31" s="1"/>
  <c r="Q120" i="19"/>
  <c r="Q120" i="29" s="1"/>
  <c r="Q120" i="31" s="1"/>
  <c r="P120" i="19"/>
  <c r="P120" i="29" s="1"/>
  <c r="P120" i="31" s="1"/>
  <c r="O120" i="19"/>
  <c r="O120" i="29" s="1"/>
  <c r="O120" i="31" s="1"/>
  <c r="M120" i="19"/>
  <c r="M120" i="29" s="1"/>
  <c r="M120" i="31" s="1"/>
  <c r="K120" i="19"/>
  <c r="K120" i="29" s="1"/>
  <c r="K120" i="31" s="1"/>
  <c r="J120" i="19"/>
  <c r="J120" i="29" s="1"/>
  <c r="J120" i="31" s="1"/>
  <c r="I120" i="19"/>
  <c r="I120" i="29" s="1"/>
  <c r="I120" i="31" s="1"/>
  <c r="H120" i="19"/>
  <c r="H120" i="29" s="1"/>
  <c r="H120" i="31" s="1"/>
  <c r="F120" i="19"/>
  <c r="F120" i="29" s="1"/>
  <c r="F120" i="31" s="1"/>
  <c r="G119" i="19"/>
  <c r="G119" i="29" s="1"/>
  <c r="G119" i="31" s="1"/>
  <c r="G118" i="19"/>
  <c r="G118" i="29" s="1"/>
  <c r="G118" i="31" s="1"/>
  <c r="G117" i="19"/>
  <c r="G117" i="29" s="1"/>
  <c r="G117" i="31" s="1"/>
  <c r="G116" i="19"/>
  <c r="G116" i="29" s="1"/>
  <c r="G116" i="31" s="1"/>
  <c r="G115" i="19"/>
  <c r="G115" i="29" s="1"/>
  <c r="G115" i="31" s="1"/>
  <c r="G114" i="19"/>
  <c r="G114" i="29" s="1"/>
  <c r="G114" i="31" s="1"/>
  <c r="G113" i="19"/>
  <c r="G113" i="29" s="1"/>
  <c r="G113" i="31" s="1"/>
  <c r="Q112" i="19"/>
  <c r="Q112" i="29" s="1"/>
  <c r="Q112" i="31" s="1"/>
  <c r="P112" i="19"/>
  <c r="P112" i="29" s="1"/>
  <c r="P112" i="31" s="1"/>
  <c r="O112" i="19"/>
  <c r="O112" i="29" s="1"/>
  <c r="O112" i="31" s="1"/>
  <c r="M112" i="19"/>
  <c r="M112" i="29" s="1"/>
  <c r="M112" i="31" s="1"/>
  <c r="K112" i="19"/>
  <c r="K112" i="29" s="1"/>
  <c r="K112" i="31" s="1"/>
  <c r="J112" i="19"/>
  <c r="J112" i="29" s="1"/>
  <c r="J112" i="31" s="1"/>
  <c r="I112" i="19"/>
  <c r="I112" i="29" s="1"/>
  <c r="I112" i="31" s="1"/>
  <c r="H112" i="19"/>
  <c r="H112" i="29" s="1"/>
  <c r="H112" i="31" s="1"/>
  <c r="F112" i="19"/>
  <c r="F112" i="29" s="1"/>
  <c r="F112" i="31" s="1"/>
  <c r="G111" i="19"/>
  <c r="G111" i="29" s="1"/>
  <c r="G111" i="31" s="1"/>
  <c r="G110" i="19"/>
  <c r="G110" i="29" s="1"/>
  <c r="G110" i="31" s="1"/>
  <c r="G109" i="19"/>
  <c r="G109" i="29" s="1"/>
  <c r="G109" i="31" s="1"/>
  <c r="Q108" i="19"/>
  <c r="Q108" i="29" s="1"/>
  <c r="Q108" i="31" s="1"/>
  <c r="P108" i="19"/>
  <c r="P108" i="29" s="1"/>
  <c r="P108" i="31" s="1"/>
  <c r="O108" i="19"/>
  <c r="O108" i="29" s="1"/>
  <c r="O108" i="31" s="1"/>
  <c r="M108" i="19"/>
  <c r="M108" i="29" s="1"/>
  <c r="M108" i="31" s="1"/>
  <c r="K108" i="19"/>
  <c r="K108" i="29" s="1"/>
  <c r="K108" i="31" s="1"/>
  <c r="J108" i="19"/>
  <c r="J108" i="29" s="1"/>
  <c r="J108" i="31" s="1"/>
  <c r="I108" i="19"/>
  <c r="I108" i="29" s="1"/>
  <c r="I108" i="31" s="1"/>
  <c r="H108" i="19"/>
  <c r="H108" i="29" s="1"/>
  <c r="H108" i="31" s="1"/>
  <c r="G106" i="19"/>
  <c r="G106" i="29" s="1"/>
  <c r="G106" i="31" s="1"/>
  <c r="G105" i="19"/>
  <c r="G105" i="29" s="1"/>
  <c r="G105" i="31" s="1"/>
  <c r="G104" i="19"/>
  <c r="G104" i="29" s="1"/>
  <c r="G104" i="31" s="1"/>
  <c r="Q103" i="19"/>
  <c r="Q103" i="29" s="1"/>
  <c r="Q103" i="31" s="1"/>
  <c r="P103" i="19"/>
  <c r="P103" i="29" s="1"/>
  <c r="P103" i="31" s="1"/>
  <c r="O103" i="19"/>
  <c r="O103" i="29" s="1"/>
  <c r="O103" i="31" s="1"/>
  <c r="M103" i="19"/>
  <c r="M103" i="29" s="1"/>
  <c r="M103" i="31" s="1"/>
  <c r="K103" i="19"/>
  <c r="K103" i="29" s="1"/>
  <c r="K103" i="31" s="1"/>
  <c r="J103" i="19"/>
  <c r="J103" i="29" s="1"/>
  <c r="J103" i="31" s="1"/>
  <c r="I103" i="19"/>
  <c r="I103" i="29" s="1"/>
  <c r="I103" i="31" s="1"/>
  <c r="H103" i="19"/>
  <c r="H103" i="29" s="1"/>
  <c r="H103" i="31" s="1"/>
  <c r="F103" i="19"/>
  <c r="F103" i="29" s="1"/>
  <c r="F103" i="31" s="1"/>
  <c r="G97" i="19"/>
  <c r="G97" i="29" s="1"/>
  <c r="G97" i="31" s="1"/>
  <c r="G96" i="19"/>
  <c r="G96" i="29" s="1"/>
  <c r="G96" i="31" s="1"/>
  <c r="G95" i="19"/>
  <c r="G95" i="29" s="1"/>
  <c r="G95" i="31" s="1"/>
  <c r="G94" i="19"/>
  <c r="G94" i="29" s="1"/>
  <c r="G94" i="31" s="1"/>
  <c r="Q93" i="19"/>
  <c r="Q93" i="29" s="1"/>
  <c r="Q93" i="31" s="1"/>
  <c r="P93" i="19"/>
  <c r="P93" i="29" s="1"/>
  <c r="P93" i="31" s="1"/>
  <c r="O93" i="19"/>
  <c r="O93" i="29" s="1"/>
  <c r="O93" i="31" s="1"/>
  <c r="M93" i="19"/>
  <c r="M93" i="29" s="1"/>
  <c r="M93" i="31" s="1"/>
  <c r="K93" i="19"/>
  <c r="K93" i="29" s="1"/>
  <c r="K93" i="31" s="1"/>
  <c r="J93" i="19"/>
  <c r="J93" i="29" s="1"/>
  <c r="J93" i="31" s="1"/>
  <c r="I93" i="19"/>
  <c r="I93" i="29" s="1"/>
  <c r="I93" i="31" s="1"/>
  <c r="H93" i="19"/>
  <c r="H93" i="29" s="1"/>
  <c r="H93" i="31" s="1"/>
  <c r="F93" i="19"/>
  <c r="F93" i="29" s="1"/>
  <c r="F93" i="31" s="1"/>
  <c r="G92" i="19"/>
  <c r="G92" i="29" s="1"/>
  <c r="G92" i="31" s="1"/>
  <c r="G91" i="19"/>
  <c r="G91" i="29" s="1"/>
  <c r="G91" i="31" s="1"/>
  <c r="G90" i="19"/>
  <c r="G90" i="29" s="1"/>
  <c r="G90" i="31" s="1"/>
  <c r="Q89" i="19"/>
  <c r="Q89" i="29" s="1"/>
  <c r="Q89" i="31" s="1"/>
  <c r="P89" i="19"/>
  <c r="P89" i="29" s="1"/>
  <c r="P89" i="31" s="1"/>
  <c r="O89" i="19"/>
  <c r="O89" i="29" s="1"/>
  <c r="O89" i="31" s="1"/>
  <c r="M89" i="19"/>
  <c r="M89" i="29" s="1"/>
  <c r="M89" i="31" s="1"/>
  <c r="K89" i="19"/>
  <c r="K89" i="29" s="1"/>
  <c r="K89" i="31" s="1"/>
  <c r="J89" i="19"/>
  <c r="J89" i="29" s="1"/>
  <c r="J89" i="31" s="1"/>
  <c r="I89" i="19"/>
  <c r="I89" i="29" s="1"/>
  <c r="I89" i="31" s="1"/>
  <c r="H89" i="19"/>
  <c r="H89" i="29" s="1"/>
  <c r="H89" i="31" s="1"/>
  <c r="F89" i="19"/>
  <c r="F89" i="29" s="1"/>
  <c r="F89" i="31" s="1"/>
  <c r="G88" i="19"/>
  <c r="G88" i="29" s="1"/>
  <c r="G88" i="31" s="1"/>
  <c r="G87" i="19"/>
  <c r="G87" i="29" s="1"/>
  <c r="G87" i="31" s="1"/>
  <c r="G86" i="19"/>
  <c r="G86" i="29" s="1"/>
  <c r="G86" i="31" s="1"/>
  <c r="Q85" i="19"/>
  <c r="Q85" i="29" s="1"/>
  <c r="Q85" i="31" s="1"/>
  <c r="P85" i="19"/>
  <c r="P85" i="29" s="1"/>
  <c r="P85" i="31" s="1"/>
  <c r="O85" i="19"/>
  <c r="O85" i="29" s="1"/>
  <c r="O85" i="31" s="1"/>
  <c r="M85" i="19"/>
  <c r="M85" i="29" s="1"/>
  <c r="M85" i="31" s="1"/>
  <c r="K85" i="19"/>
  <c r="K85" i="29" s="1"/>
  <c r="K85" i="31" s="1"/>
  <c r="J85" i="19"/>
  <c r="J85" i="29" s="1"/>
  <c r="J85" i="31" s="1"/>
  <c r="I85" i="19"/>
  <c r="I85" i="29" s="1"/>
  <c r="I85" i="31" s="1"/>
  <c r="H85" i="19"/>
  <c r="H85" i="29" s="1"/>
  <c r="H85" i="31" s="1"/>
  <c r="F85" i="19"/>
  <c r="F85" i="29" s="1"/>
  <c r="F85" i="31" s="1"/>
  <c r="G83" i="19"/>
  <c r="G83" i="29" s="1"/>
  <c r="G83" i="31" s="1"/>
  <c r="G82" i="19"/>
  <c r="G82" i="29" s="1"/>
  <c r="G82" i="31" s="1"/>
  <c r="G81" i="19"/>
  <c r="G81" i="29" s="1"/>
  <c r="G81" i="31" s="1"/>
  <c r="Q80" i="19"/>
  <c r="Q80" i="29" s="1"/>
  <c r="Q80" i="31" s="1"/>
  <c r="P80" i="19"/>
  <c r="P80" i="29" s="1"/>
  <c r="P80" i="31" s="1"/>
  <c r="O80" i="19"/>
  <c r="O80" i="29" s="1"/>
  <c r="O80" i="31" s="1"/>
  <c r="M80" i="19"/>
  <c r="M80" i="29" s="1"/>
  <c r="M80" i="31" s="1"/>
  <c r="K80" i="19"/>
  <c r="K80" i="29" s="1"/>
  <c r="K80" i="31" s="1"/>
  <c r="J80" i="19"/>
  <c r="J80" i="29" s="1"/>
  <c r="J80" i="31" s="1"/>
  <c r="I80" i="19"/>
  <c r="I80" i="29" s="1"/>
  <c r="I80" i="31" s="1"/>
  <c r="H80" i="19"/>
  <c r="H80" i="29" s="1"/>
  <c r="H80" i="31" s="1"/>
  <c r="F80" i="19"/>
  <c r="F80" i="29" s="1"/>
  <c r="F80" i="31" s="1"/>
  <c r="P79" i="19"/>
  <c r="P79" i="29" s="1"/>
  <c r="P79" i="31" s="1"/>
  <c r="G72" i="19"/>
  <c r="G72" i="29" s="1"/>
  <c r="G72" i="31" s="1"/>
  <c r="Q71" i="19"/>
  <c r="Q71" i="29" s="1"/>
  <c r="Q71" i="31" s="1"/>
  <c r="P71" i="19"/>
  <c r="P71" i="29" s="1"/>
  <c r="P71" i="31" s="1"/>
  <c r="O71" i="19"/>
  <c r="O71" i="29" s="1"/>
  <c r="O71" i="31" s="1"/>
  <c r="M71" i="19"/>
  <c r="M71" i="29" s="1"/>
  <c r="M71" i="31" s="1"/>
  <c r="K71" i="19"/>
  <c r="K71" i="29" s="1"/>
  <c r="K71" i="31" s="1"/>
  <c r="J71" i="19"/>
  <c r="J71" i="29" s="1"/>
  <c r="J71" i="31" s="1"/>
  <c r="I71" i="19"/>
  <c r="I71" i="29" s="1"/>
  <c r="I71" i="31" s="1"/>
  <c r="H71" i="19"/>
  <c r="H71" i="29" s="1"/>
  <c r="H71" i="31" s="1"/>
  <c r="F71" i="19"/>
  <c r="F71" i="29" s="1"/>
  <c r="F71" i="31" s="1"/>
  <c r="G70" i="19"/>
  <c r="G70" i="29" s="1"/>
  <c r="G70" i="31" s="1"/>
  <c r="Q69" i="19"/>
  <c r="Q69" i="29" s="1"/>
  <c r="Q69" i="31" s="1"/>
  <c r="P69" i="19"/>
  <c r="P69" i="29" s="1"/>
  <c r="P69" i="31" s="1"/>
  <c r="O69" i="19"/>
  <c r="O69" i="29" s="1"/>
  <c r="O69" i="31" s="1"/>
  <c r="M69" i="19"/>
  <c r="M69" i="29" s="1"/>
  <c r="M69" i="31" s="1"/>
  <c r="K69" i="19"/>
  <c r="K69" i="29" s="1"/>
  <c r="K69" i="31" s="1"/>
  <c r="J69" i="19"/>
  <c r="J69" i="29" s="1"/>
  <c r="J69" i="31" s="1"/>
  <c r="G64" i="19"/>
  <c r="G64" i="29" s="1"/>
  <c r="G64" i="31" s="1"/>
  <c r="G63" i="19"/>
  <c r="G63" i="29" s="1"/>
  <c r="G63" i="31" s="1"/>
  <c r="G62" i="19"/>
  <c r="G62" i="29" s="1"/>
  <c r="G62" i="31" s="1"/>
  <c r="G61" i="19"/>
  <c r="G61" i="29" s="1"/>
  <c r="G61" i="31" s="1"/>
  <c r="Q60" i="19"/>
  <c r="Q60" i="29" s="1"/>
  <c r="Q60" i="31" s="1"/>
  <c r="P60" i="19"/>
  <c r="P60" i="29" s="1"/>
  <c r="P60" i="31" s="1"/>
  <c r="O60" i="19"/>
  <c r="O60" i="29" s="1"/>
  <c r="O60" i="31" s="1"/>
  <c r="M60" i="19"/>
  <c r="M60" i="29" s="1"/>
  <c r="M60" i="31" s="1"/>
  <c r="K60" i="19"/>
  <c r="K60" i="29" s="1"/>
  <c r="K60" i="31" s="1"/>
  <c r="J60" i="19"/>
  <c r="J60" i="29" s="1"/>
  <c r="J60" i="31" s="1"/>
  <c r="I60" i="19"/>
  <c r="I60" i="29" s="1"/>
  <c r="I60" i="31" s="1"/>
  <c r="H60" i="19"/>
  <c r="H60" i="29" s="1"/>
  <c r="H60" i="31" s="1"/>
  <c r="F60" i="19"/>
  <c r="F60" i="29" s="1"/>
  <c r="F60" i="31" s="1"/>
  <c r="G55" i="19"/>
  <c r="G55" i="29" s="1"/>
  <c r="G55" i="31" s="1"/>
  <c r="G54" i="19"/>
  <c r="G54" i="29" s="1"/>
  <c r="G54" i="31" s="1"/>
  <c r="G53" i="19"/>
  <c r="G53" i="29" s="1"/>
  <c r="G53" i="31" s="1"/>
  <c r="G52" i="19"/>
  <c r="G52" i="29" s="1"/>
  <c r="G52" i="31" s="1"/>
  <c r="G51" i="19"/>
  <c r="G51" i="29" s="1"/>
  <c r="G51" i="31" s="1"/>
  <c r="G50" i="19"/>
  <c r="G50" i="29" s="1"/>
  <c r="G50" i="31" s="1"/>
  <c r="G49" i="19"/>
  <c r="G49" i="29" s="1"/>
  <c r="G49" i="31" s="1"/>
  <c r="Q48" i="19"/>
  <c r="Q48" i="29" s="1"/>
  <c r="Q48" i="31" s="1"/>
  <c r="P48" i="19"/>
  <c r="P48" i="29" s="1"/>
  <c r="P48" i="31" s="1"/>
  <c r="O48" i="19"/>
  <c r="O48" i="29" s="1"/>
  <c r="O48" i="31" s="1"/>
  <c r="M48" i="19"/>
  <c r="M48" i="29" s="1"/>
  <c r="M48" i="31" s="1"/>
  <c r="K48" i="19"/>
  <c r="K48" i="29" s="1"/>
  <c r="K48" i="31" s="1"/>
  <c r="J48" i="19"/>
  <c r="J48" i="29" s="1"/>
  <c r="J48" i="31" s="1"/>
  <c r="I48" i="19"/>
  <c r="I48" i="29" s="1"/>
  <c r="I48" i="31" s="1"/>
  <c r="H48" i="19"/>
  <c r="H48" i="29" s="1"/>
  <c r="H48" i="31" s="1"/>
  <c r="F48" i="19"/>
  <c r="F48" i="29" s="1"/>
  <c r="F48" i="31" s="1"/>
  <c r="G47" i="19"/>
  <c r="G47" i="29" s="1"/>
  <c r="G47" i="31" s="1"/>
  <c r="Q46" i="19"/>
  <c r="Q46" i="29" s="1"/>
  <c r="Q46" i="31" s="1"/>
  <c r="P46" i="19"/>
  <c r="P46" i="29" s="1"/>
  <c r="P46" i="31" s="1"/>
  <c r="O46" i="19"/>
  <c r="O46" i="29" s="1"/>
  <c r="O46" i="31" s="1"/>
  <c r="M46" i="19"/>
  <c r="M46" i="29" s="1"/>
  <c r="M46" i="31" s="1"/>
  <c r="K46" i="19"/>
  <c r="K46" i="29" s="1"/>
  <c r="K46" i="31" s="1"/>
  <c r="J46" i="19"/>
  <c r="J46" i="29" s="1"/>
  <c r="J46" i="31" s="1"/>
  <c r="I46" i="19"/>
  <c r="I46" i="29" s="1"/>
  <c r="I46" i="31" s="1"/>
  <c r="H46" i="19"/>
  <c r="H46" i="29" s="1"/>
  <c r="H46" i="31" s="1"/>
  <c r="F46" i="19"/>
  <c r="F46" i="29" s="1"/>
  <c r="F46" i="31" s="1"/>
  <c r="G45" i="19"/>
  <c r="G45" i="29" s="1"/>
  <c r="G45" i="31" s="1"/>
  <c r="G44" i="19"/>
  <c r="G44" i="29" s="1"/>
  <c r="G44" i="31" s="1"/>
  <c r="G43" i="19"/>
  <c r="G43" i="29" s="1"/>
  <c r="G43" i="31" s="1"/>
  <c r="G42" i="19"/>
  <c r="G42" i="29" s="1"/>
  <c r="G42" i="31" s="1"/>
  <c r="G41" i="19"/>
  <c r="G41" i="29" s="1"/>
  <c r="G41" i="31" s="1"/>
  <c r="G40" i="19"/>
  <c r="G40" i="29" s="1"/>
  <c r="G40" i="31" s="1"/>
  <c r="G39" i="19"/>
  <c r="G39" i="29" s="1"/>
  <c r="G39" i="31" s="1"/>
  <c r="G38" i="19"/>
  <c r="G38" i="29" s="1"/>
  <c r="G38" i="31" s="1"/>
  <c r="F36" i="19"/>
  <c r="F36" i="29" s="1"/>
  <c r="F36" i="31" s="1"/>
  <c r="G37" i="19"/>
  <c r="G37" i="29" s="1"/>
  <c r="G37" i="31" s="1"/>
  <c r="Q36" i="19"/>
  <c r="Q36" i="29" s="1"/>
  <c r="Q36" i="31" s="1"/>
  <c r="P36" i="19"/>
  <c r="P36" i="29" s="1"/>
  <c r="P36" i="31" s="1"/>
  <c r="O36" i="19"/>
  <c r="O36" i="29" s="1"/>
  <c r="O36" i="31" s="1"/>
  <c r="M36" i="19"/>
  <c r="M36" i="29" s="1"/>
  <c r="M36" i="31" s="1"/>
  <c r="K36" i="19"/>
  <c r="K36" i="29" s="1"/>
  <c r="K36" i="31" s="1"/>
  <c r="J36" i="19"/>
  <c r="J36" i="29" s="1"/>
  <c r="J36" i="31" s="1"/>
  <c r="I36" i="19"/>
  <c r="I36" i="29" s="1"/>
  <c r="I36" i="31" s="1"/>
  <c r="H36" i="19"/>
  <c r="H36" i="29" s="1"/>
  <c r="H36" i="31" s="1"/>
  <c r="G35" i="19"/>
  <c r="G35" i="29" s="1"/>
  <c r="G35" i="31" s="1"/>
  <c r="G34" i="19"/>
  <c r="G34" i="29" s="1"/>
  <c r="G34" i="31" s="1"/>
  <c r="G33" i="19"/>
  <c r="G33" i="29" s="1"/>
  <c r="G33" i="31" s="1"/>
  <c r="G32" i="19"/>
  <c r="G32" i="29" s="1"/>
  <c r="G32" i="31" s="1"/>
  <c r="G31" i="19"/>
  <c r="G31" i="29" s="1"/>
  <c r="G31" i="31" s="1"/>
  <c r="G30" i="19"/>
  <c r="G30" i="29" s="1"/>
  <c r="G30" i="31" s="1"/>
  <c r="Q29" i="19"/>
  <c r="Q29" i="29" s="1"/>
  <c r="Q29" i="31" s="1"/>
  <c r="P29" i="19"/>
  <c r="P29" i="29" s="1"/>
  <c r="P29" i="31" s="1"/>
  <c r="O29" i="19"/>
  <c r="O29" i="29" s="1"/>
  <c r="O29" i="31" s="1"/>
  <c r="M29" i="19"/>
  <c r="M29" i="29" s="1"/>
  <c r="M29" i="31" s="1"/>
  <c r="K29" i="19"/>
  <c r="K29" i="29" s="1"/>
  <c r="K29" i="31" s="1"/>
  <c r="J29" i="19"/>
  <c r="J29" i="29" s="1"/>
  <c r="J29" i="31" s="1"/>
  <c r="H29" i="19"/>
  <c r="H29" i="29" s="1"/>
  <c r="H29" i="31" s="1"/>
  <c r="G28" i="19"/>
  <c r="G28" i="29" s="1"/>
  <c r="G28" i="31" s="1"/>
  <c r="G27" i="19"/>
  <c r="G27" i="29" s="1"/>
  <c r="G27" i="31" s="1"/>
  <c r="G26" i="19"/>
  <c r="G26" i="29" s="1"/>
  <c r="G26" i="31" s="1"/>
  <c r="G25" i="19"/>
  <c r="G25" i="29" s="1"/>
  <c r="G25" i="31" s="1"/>
  <c r="Q24" i="19"/>
  <c r="Q24" i="29" s="1"/>
  <c r="Q24" i="31" s="1"/>
  <c r="P24" i="19"/>
  <c r="P24" i="29" s="1"/>
  <c r="P24" i="31" s="1"/>
  <c r="O24" i="19"/>
  <c r="O24" i="29" s="1"/>
  <c r="O24" i="31" s="1"/>
  <c r="M24" i="19"/>
  <c r="M24" i="29" s="1"/>
  <c r="M24" i="31" s="1"/>
  <c r="K24" i="19"/>
  <c r="K24" i="29" s="1"/>
  <c r="K24" i="31" s="1"/>
  <c r="J24" i="19"/>
  <c r="J24" i="29" s="1"/>
  <c r="J24" i="31" s="1"/>
  <c r="I24" i="19"/>
  <c r="I24" i="29" s="1"/>
  <c r="I24" i="31" s="1"/>
  <c r="H24" i="19"/>
  <c r="H24" i="29" s="1"/>
  <c r="H24" i="31" s="1"/>
  <c r="F24" i="19"/>
  <c r="F24" i="29" s="1"/>
  <c r="F24" i="31" s="1"/>
  <c r="G22" i="19"/>
  <c r="G22" i="29" s="1"/>
  <c r="G22" i="31" s="1"/>
  <c r="Q21" i="19"/>
  <c r="Q21" i="29" s="1"/>
  <c r="Q21" i="31" s="1"/>
  <c r="P21" i="19"/>
  <c r="P21" i="29" s="1"/>
  <c r="P21" i="31" s="1"/>
  <c r="O21" i="19"/>
  <c r="O21" i="29" s="1"/>
  <c r="O21" i="31" s="1"/>
  <c r="M21" i="19"/>
  <c r="M21" i="29" s="1"/>
  <c r="M21" i="31" s="1"/>
  <c r="K21" i="19"/>
  <c r="K21" i="29" s="1"/>
  <c r="K21" i="31" s="1"/>
  <c r="I21" i="19"/>
  <c r="I21" i="29" s="1"/>
  <c r="I21" i="31" s="1"/>
  <c r="H21" i="19"/>
  <c r="H21" i="29" s="1"/>
  <c r="H21" i="31" s="1"/>
  <c r="F21" i="19"/>
  <c r="F21" i="29" s="1"/>
  <c r="F21" i="31" s="1"/>
  <c r="G20" i="19"/>
  <c r="G20" i="29" s="1"/>
  <c r="G20" i="31" s="1"/>
  <c r="Q19" i="19"/>
  <c r="Q19" i="29" s="1"/>
  <c r="Q19" i="31" s="1"/>
  <c r="P19" i="19"/>
  <c r="P19" i="29" s="1"/>
  <c r="P19" i="31" s="1"/>
  <c r="O19" i="19"/>
  <c r="O19" i="29" s="1"/>
  <c r="O19" i="31" s="1"/>
  <c r="M19" i="19"/>
  <c r="M19" i="29" s="1"/>
  <c r="M19" i="31" s="1"/>
  <c r="K19" i="19"/>
  <c r="K19" i="29" s="1"/>
  <c r="K19" i="31" s="1"/>
  <c r="I19" i="19"/>
  <c r="I19" i="29" s="1"/>
  <c r="I19" i="31" s="1"/>
  <c r="H19" i="19"/>
  <c r="H19" i="29" s="1"/>
  <c r="H19" i="31" s="1"/>
  <c r="F19" i="19"/>
  <c r="F19" i="29" s="1"/>
  <c r="F19" i="31" s="1"/>
  <c r="G18" i="19"/>
  <c r="G18" i="29" s="1"/>
  <c r="G18" i="31" s="1"/>
  <c r="G17" i="19"/>
  <c r="G17" i="29" s="1"/>
  <c r="G17" i="31" s="1"/>
  <c r="G16" i="19"/>
  <c r="G16" i="29" s="1"/>
  <c r="G16" i="31" s="1"/>
  <c r="J14" i="19"/>
  <c r="J14" i="29" s="1"/>
  <c r="J14" i="31" s="1"/>
  <c r="G15" i="19"/>
  <c r="G15" i="29" s="1"/>
  <c r="G15" i="31" s="1"/>
  <c r="Q14" i="19"/>
  <c r="Q14" i="29" s="1"/>
  <c r="Q14" i="31" s="1"/>
  <c r="P14" i="19"/>
  <c r="P14" i="29" s="1"/>
  <c r="P14" i="31" s="1"/>
  <c r="O14" i="19"/>
  <c r="O14" i="29" s="1"/>
  <c r="O14" i="31" s="1"/>
  <c r="M14" i="19"/>
  <c r="M14" i="29" s="1"/>
  <c r="M14" i="31" s="1"/>
  <c r="K14" i="19"/>
  <c r="K14" i="29" s="1"/>
  <c r="K14" i="31" s="1"/>
  <c r="I14" i="19"/>
  <c r="I14" i="29" s="1"/>
  <c r="I14" i="31" s="1"/>
  <c r="H14" i="19"/>
  <c r="H14" i="29" s="1"/>
  <c r="H14" i="31" s="1"/>
  <c r="F14" i="19"/>
  <c r="F14" i="29" s="1"/>
  <c r="F14" i="31" s="1"/>
  <c r="E183" i="19" l="1"/>
  <c r="E183" i="29" s="1"/>
  <c r="E183" i="31" s="1"/>
  <c r="E186" i="31" s="1"/>
  <c r="J56" i="19"/>
  <c r="J56" i="29" s="1"/>
  <c r="J56" i="31" s="1"/>
  <c r="P56" i="19"/>
  <c r="P56" i="29" s="1"/>
  <c r="P56" i="31" s="1"/>
  <c r="K79" i="19"/>
  <c r="K79" i="29" s="1"/>
  <c r="K79" i="31" s="1"/>
  <c r="Q79" i="19"/>
  <c r="Q79" i="29" s="1"/>
  <c r="Q79" i="31" s="1"/>
  <c r="J102" i="19"/>
  <c r="J102" i="29" s="1"/>
  <c r="J102" i="31" s="1"/>
  <c r="P102" i="19"/>
  <c r="P102" i="29" s="1"/>
  <c r="P102" i="31" s="1"/>
  <c r="O126" i="19"/>
  <c r="O126" i="29" s="1"/>
  <c r="O126" i="31" s="1"/>
  <c r="F56" i="19"/>
  <c r="F56" i="29" s="1"/>
  <c r="F56" i="31" s="1"/>
  <c r="K56" i="19"/>
  <c r="K56" i="29" s="1"/>
  <c r="K56" i="31" s="1"/>
  <c r="Q56" i="19"/>
  <c r="Q56" i="29" s="1"/>
  <c r="Q56" i="31" s="1"/>
  <c r="F65" i="19"/>
  <c r="F65" i="29" s="1"/>
  <c r="F65" i="31" s="1"/>
  <c r="M79" i="19"/>
  <c r="M79" i="29" s="1"/>
  <c r="M79" i="31" s="1"/>
  <c r="K102" i="19"/>
  <c r="K102" i="29" s="1"/>
  <c r="K102" i="31" s="1"/>
  <c r="Q102" i="19"/>
  <c r="Q102" i="29" s="1"/>
  <c r="Q102" i="31" s="1"/>
  <c r="J126" i="19"/>
  <c r="J126" i="29" s="1"/>
  <c r="J126" i="31" s="1"/>
  <c r="P126" i="19"/>
  <c r="P126" i="29" s="1"/>
  <c r="P126" i="31" s="1"/>
  <c r="H56" i="19"/>
  <c r="H56" i="29" s="1"/>
  <c r="H56" i="31" s="1"/>
  <c r="M56" i="19"/>
  <c r="M56" i="29" s="1"/>
  <c r="M56" i="31" s="1"/>
  <c r="J65" i="19"/>
  <c r="J65" i="29" s="1"/>
  <c r="J65" i="31" s="1"/>
  <c r="P65" i="19"/>
  <c r="P65" i="29" s="1"/>
  <c r="P65" i="31" s="1"/>
  <c r="H65" i="19"/>
  <c r="H65" i="29" s="1"/>
  <c r="H65" i="31" s="1"/>
  <c r="I79" i="19"/>
  <c r="I79" i="29" s="1"/>
  <c r="I79" i="31" s="1"/>
  <c r="O79" i="19"/>
  <c r="O79" i="29" s="1"/>
  <c r="O79" i="31" s="1"/>
  <c r="M102" i="19"/>
  <c r="M102" i="29" s="1"/>
  <c r="M102" i="31" s="1"/>
  <c r="F126" i="19"/>
  <c r="F126" i="29" s="1"/>
  <c r="F126" i="31" s="1"/>
  <c r="K126" i="19"/>
  <c r="K126" i="29" s="1"/>
  <c r="K126" i="31" s="1"/>
  <c r="Q126" i="19"/>
  <c r="Q126" i="29" s="1"/>
  <c r="Q126" i="31" s="1"/>
  <c r="I56" i="19"/>
  <c r="I56" i="29" s="1"/>
  <c r="I56" i="31" s="1"/>
  <c r="O56" i="19"/>
  <c r="O56" i="29" s="1"/>
  <c r="O56" i="31" s="1"/>
  <c r="K65" i="19"/>
  <c r="K65" i="29" s="1"/>
  <c r="K65" i="31" s="1"/>
  <c r="Q65" i="19"/>
  <c r="Q65" i="29" s="1"/>
  <c r="Q65" i="31" s="1"/>
  <c r="I65" i="19"/>
  <c r="I65" i="29" s="1"/>
  <c r="I65" i="31" s="1"/>
  <c r="J79" i="19"/>
  <c r="J79" i="29" s="1"/>
  <c r="J79" i="31" s="1"/>
  <c r="I102" i="19"/>
  <c r="I102" i="29" s="1"/>
  <c r="I102" i="31" s="1"/>
  <c r="O102" i="19"/>
  <c r="O102" i="29" s="1"/>
  <c r="O102" i="31" s="1"/>
  <c r="H126" i="19"/>
  <c r="H126" i="29" s="1"/>
  <c r="H126" i="31" s="1"/>
  <c r="M126" i="19"/>
  <c r="M126" i="29" s="1"/>
  <c r="M126" i="31" s="1"/>
  <c r="M65" i="19"/>
  <c r="M65" i="29" s="1"/>
  <c r="M65" i="31" s="1"/>
  <c r="G69" i="19"/>
  <c r="G69" i="29" s="1"/>
  <c r="G69" i="31" s="1"/>
  <c r="D70" i="19"/>
  <c r="D70" i="29" s="1"/>
  <c r="D70" i="31" s="1"/>
  <c r="O65" i="19"/>
  <c r="O65" i="29" s="1"/>
  <c r="O65" i="31" s="1"/>
  <c r="D131" i="19"/>
  <c r="D131" i="29" s="1"/>
  <c r="D131" i="31" s="1"/>
  <c r="D132" i="19"/>
  <c r="D132" i="29" s="1"/>
  <c r="D132" i="31" s="1"/>
  <c r="D133" i="19"/>
  <c r="D133" i="29" s="1"/>
  <c r="D133" i="31" s="1"/>
  <c r="D130" i="19"/>
  <c r="D130" i="29" s="1"/>
  <c r="D130" i="31" s="1"/>
  <c r="D114" i="19"/>
  <c r="D114" i="29" s="1"/>
  <c r="D114" i="31" s="1"/>
  <c r="D115" i="19"/>
  <c r="D115" i="29" s="1"/>
  <c r="D115" i="31" s="1"/>
  <c r="D119" i="19"/>
  <c r="D119" i="29" s="1"/>
  <c r="D119" i="31" s="1"/>
  <c r="D116" i="19"/>
  <c r="D116" i="29" s="1"/>
  <c r="D116" i="31" s="1"/>
  <c r="D118" i="19"/>
  <c r="D118" i="29" s="1"/>
  <c r="D118" i="31" s="1"/>
  <c r="D113" i="19"/>
  <c r="D113" i="29" s="1"/>
  <c r="D113" i="31" s="1"/>
  <c r="D117" i="19"/>
  <c r="D117" i="29" s="1"/>
  <c r="D117" i="31" s="1"/>
  <c r="D111" i="19"/>
  <c r="D111" i="29" s="1"/>
  <c r="D111" i="31" s="1"/>
  <c r="D110" i="19"/>
  <c r="D110" i="29" s="1"/>
  <c r="D110" i="31" s="1"/>
  <c r="D109" i="19"/>
  <c r="D109" i="29" s="1"/>
  <c r="D109" i="31" s="1"/>
  <c r="D104" i="19"/>
  <c r="D104" i="29" s="1"/>
  <c r="D104" i="31" s="1"/>
  <c r="D105" i="19"/>
  <c r="D105" i="29" s="1"/>
  <c r="D105" i="31" s="1"/>
  <c r="D106" i="19"/>
  <c r="D106" i="29" s="1"/>
  <c r="D106" i="31" s="1"/>
  <c r="D96" i="19"/>
  <c r="D96" i="29" s="1"/>
  <c r="D96" i="31" s="1"/>
  <c r="D95" i="19"/>
  <c r="D95" i="29" s="1"/>
  <c r="D95" i="31" s="1"/>
  <c r="D97" i="19"/>
  <c r="D97" i="29" s="1"/>
  <c r="D97" i="31" s="1"/>
  <c r="D94" i="19"/>
  <c r="D94" i="29" s="1"/>
  <c r="D94" i="31" s="1"/>
  <c r="D92" i="19"/>
  <c r="D92" i="29" s="1"/>
  <c r="D92" i="31" s="1"/>
  <c r="D91" i="19"/>
  <c r="D91" i="29" s="1"/>
  <c r="D91" i="31" s="1"/>
  <c r="D90" i="19"/>
  <c r="D90" i="29" s="1"/>
  <c r="D90" i="31" s="1"/>
  <c r="D88" i="19"/>
  <c r="D88" i="29" s="1"/>
  <c r="D88" i="31" s="1"/>
  <c r="D87" i="19"/>
  <c r="D87" i="29" s="1"/>
  <c r="D87" i="31" s="1"/>
  <c r="D86" i="19"/>
  <c r="D86" i="29" s="1"/>
  <c r="D86" i="31" s="1"/>
  <c r="D83" i="19"/>
  <c r="D83" i="29" s="1"/>
  <c r="D83" i="31" s="1"/>
  <c r="D82" i="19"/>
  <c r="D82" i="29" s="1"/>
  <c r="D82" i="31" s="1"/>
  <c r="D81" i="19"/>
  <c r="D81" i="29" s="1"/>
  <c r="D81" i="31" s="1"/>
  <c r="D64" i="19"/>
  <c r="D64" i="29" s="1"/>
  <c r="D64" i="31" s="1"/>
  <c r="D61" i="19"/>
  <c r="D61" i="29" s="1"/>
  <c r="D61" i="31" s="1"/>
  <c r="D62" i="19"/>
  <c r="D62" i="29" s="1"/>
  <c r="D62" i="31" s="1"/>
  <c r="D63" i="19"/>
  <c r="D63" i="29" s="1"/>
  <c r="D63" i="31" s="1"/>
  <c r="D49" i="19"/>
  <c r="D49" i="29" s="1"/>
  <c r="D49" i="31" s="1"/>
  <c r="D53" i="19"/>
  <c r="D53" i="29" s="1"/>
  <c r="D53" i="31" s="1"/>
  <c r="D54" i="19"/>
  <c r="D54" i="29" s="1"/>
  <c r="D54" i="31" s="1"/>
  <c r="D52" i="19"/>
  <c r="D52" i="29" s="1"/>
  <c r="D52" i="31" s="1"/>
  <c r="D51" i="19"/>
  <c r="D51" i="29" s="1"/>
  <c r="D51" i="31" s="1"/>
  <c r="D55" i="19"/>
  <c r="D55" i="29" s="1"/>
  <c r="D55" i="31" s="1"/>
  <c r="D44" i="19"/>
  <c r="D44" i="29" s="1"/>
  <c r="D44" i="31" s="1"/>
  <c r="D41" i="19"/>
  <c r="D41" i="29" s="1"/>
  <c r="D41" i="31" s="1"/>
  <c r="D45" i="19"/>
  <c r="D45" i="29" s="1"/>
  <c r="D45" i="31" s="1"/>
  <c r="D37" i="19"/>
  <c r="D37" i="29" s="1"/>
  <c r="D37" i="31" s="1"/>
  <c r="D38" i="19"/>
  <c r="D38" i="29" s="1"/>
  <c r="D38" i="31" s="1"/>
  <c r="D42" i="19"/>
  <c r="D42" i="29" s="1"/>
  <c r="D42" i="31" s="1"/>
  <c r="D40" i="19"/>
  <c r="D40" i="29" s="1"/>
  <c r="D40" i="31" s="1"/>
  <c r="D39" i="19"/>
  <c r="D39" i="29" s="1"/>
  <c r="D39" i="31" s="1"/>
  <c r="D43" i="19"/>
  <c r="D43" i="29" s="1"/>
  <c r="D43" i="31" s="1"/>
  <c r="D32" i="19"/>
  <c r="D32" i="29" s="1"/>
  <c r="D32" i="31" s="1"/>
  <c r="D33" i="19"/>
  <c r="D33" i="29" s="1"/>
  <c r="D33" i="31" s="1"/>
  <c r="D30" i="19"/>
  <c r="D30" i="29" s="1"/>
  <c r="D30" i="31" s="1"/>
  <c r="D34" i="19"/>
  <c r="D34" i="29" s="1"/>
  <c r="D34" i="31" s="1"/>
  <c r="D31" i="19"/>
  <c r="D31" i="29" s="1"/>
  <c r="D31" i="31" s="1"/>
  <c r="D35" i="19"/>
  <c r="D35" i="29" s="1"/>
  <c r="D35" i="31" s="1"/>
  <c r="D27" i="19"/>
  <c r="D27" i="29" s="1"/>
  <c r="D27" i="31" s="1"/>
  <c r="D26" i="19"/>
  <c r="D26" i="29" s="1"/>
  <c r="D26" i="31" s="1"/>
  <c r="D28" i="19"/>
  <c r="D28" i="29" s="1"/>
  <c r="D28" i="31" s="1"/>
  <c r="D25" i="19"/>
  <c r="D25" i="29" s="1"/>
  <c r="D25" i="31" s="1"/>
  <c r="D22" i="19"/>
  <c r="D22" i="29" s="1"/>
  <c r="D22" i="31" s="1"/>
  <c r="D16" i="19"/>
  <c r="D16" i="29" s="1"/>
  <c r="D16" i="31" s="1"/>
  <c r="D17" i="19"/>
  <c r="D17" i="29" s="1"/>
  <c r="D17" i="31" s="1"/>
  <c r="D15" i="19"/>
  <c r="D15" i="29" s="1"/>
  <c r="D15" i="31" s="1"/>
  <c r="D18" i="19"/>
  <c r="D18" i="29" s="1"/>
  <c r="D18" i="31" s="1"/>
  <c r="H79" i="19"/>
  <c r="H79" i="29" s="1"/>
  <c r="H79" i="31" s="1"/>
  <c r="H102" i="19"/>
  <c r="H102" i="29" s="1"/>
  <c r="H102" i="31" s="1"/>
  <c r="I126" i="19"/>
  <c r="I126" i="29" s="1"/>
  <c r="I126" i="31" s="1"/>
  <c r="F102" i="19"/>
  <c r="F102" i="29" s="1"/>
  <c r="F102" i="31" s="1"/>
  <c r="F79" i="19"/>
  <c r="F79" i="29" s="1"/>
  <c r="F79" i="31" s="1"/>
  <c r="E186" i="19"/>
  <c r="E186" i="29" s="1"/>
  <c r="D72" i="19"/>
  <c r="D72" i="29" s="1"/>
  <c r="D72" i="31" s="1"/>
  <c r="D50" i="19"/>
  <c r="D50" i="29" s="1"/>
  <c r="D50" i="31" s="1"/>
  <c r="G122" i="19"/>
  <c r="G122" i="29" s="1"/>
  <c r="G122" i="31" s="1"/>
  <c r="D123" i="19"/>
  <c r="D123" i="29" s="1"/>
  <c r="D123" i="31" s="1"/>
  <c r="D128" i="19"/>
  <c r="D128" i="29" s="1"/>
  <c r="D128" i="31" s="1"/>
  <c r="G124" i="19"/>
  <c r="G124" i="29" s="1"/>
  <c r="G124" i="31" s="1"/>
  <c r="D125" i="19"/>
  <c r="D125" i="29" s="1"/>
  <c r="D125" i="31" s="1"/>
  <c r="G120" i="19"/>
  <c r="G120" i="29" s="1"/>
  <c r="G120" i="31" s="1"/>
  <c r="D121" i="19"/>
  <c r="D121" i="29" s="1"/>
  <c r="D121" i="31" s="1"/>
  <c r="G46" i="19"/>
  <c r="G46" i="29" s="1"/>
  <c r="G46" i="31" s="1"/>
  <c r="D47" i="19"/>
  <c r="D47" i="29" s="1"/>
  <c r="D47" i="31" s="1"/>
  <c r="D20" i="19"/>
  <c r="D20" i="29" s="1"/>
  <c r="D20" i="31" s="1"/>
  <c r="G127" i="19"/>
  <c r="G127" i="29" s="1"/>
  <c r="G127" i="31" s="1"/>
  <c r="G14" i="19"/>
  <c r="G14" i="29" s="1"/>
  <c r="G14" i="31" s="1"/>
  <c r="H13" i="19"/>
  <c r="H13" i="29" s="1"/>
  <c r="H13" i="31" s="1"/>
  <c r="P107" i="19"/>
  <c r="P107" i="29" s="1"/>
  <c r="P107" i="31" s="1"/>
  <c r="P84" i="19"/>
  <c r="P84" i="29" s="1"/>
  <c r="P84" i="31" s="1"/>
  <c r="G89" i="19"/>
  <c r="G89" i="29" s="1"/>
  <c r="G89" i="31" s="1"/>
  <c r="J107" i="19"/>
  <c r="J107" i="29" s="1"/>
  <c r="J107" i="31" s="1"/>
  <c r="O23" i="19"/>
  <c r="O23" i="29" s="1"/>
  <c r="O23" i="31" s="1"/>
  <c r="J84" i="19"/>
  <c r="J84" i="29" s="1"/>
  <c r="J84" i="31" s="1"/>
  <c r="G108" i="19"/>
  <c r="G108" i="29" s="1"/>
  <c r="G108" i="31" s="1"/>
  <c r="Q107" i="19"/>
  <c r="Q107" i="29" s="1"/>
  <c r="Q107" i="31" s="1"/>
  <c r="Q23" i="19"/>
  <c r="Q23" i="29" s="1"/>
  <c r="Q23" i="31" s="1"/>
  <c r="K23" i="19"/>
  <c r="K23" i="29" s="1"/>
  <c r="K23" i="31" s="1"/>
  <c r="F84" i="19"/>
  <c r="F84" i="29" s="1"/>
  <c r="F84" i="31" s="1"/>
  <c r="G103" i="19"/>
  <c r="G103" i="29" s="1"/>
  <c r="G103" i="31" s="1"/>
  <c r="H107" i="19"/>
  <c r="H107" i="29" s="1"/>
  <c r="H107" i="31" s="1"/>
  <c r="M107" i="19"/>
  <c r="M107" i="29" s="1"/>
  <c r="M107" i="31" s="1"/>
  <c r="J19" i="19"/>
  <c r="J19" i="29" s="1"/>
  <c r="J19" i="31" s="1"/>
  <c r="K107" i="19"/>
  <c r="K107" i="29" s="1"/>
  <c r="K107" i="31" s="1"/>
  <c r="M13" i="19"/>
  <c r="M13" i="29" s="1"/>
  <c r="M13" i="31" s="1"/>
  <c r="G60" i="19"/>
  <c r="G60" i="29" s="1"/>
  <c r="G60" i="31" s="1"/>
  <c r="I107" i="19"/>
  <c r="I107" i="29" s="1"/>
  <c r="I107" i="31" s="1"/>
  <c r="O107" i="19"/>
  <c r="O107" i="29" s="1"/>
  <c r="O107" i="31" s="1"/>
  <c r="G112" i="19"/>
  <c r="G112" i="29" s="1"/>
  <c r="G112" i="31" s="1"/>
  <c r="G129" i="19"/>
  <c r="G129" i="29" s="1"/>
  <c r="G129" i="31" s="1"/>
  <c r="F108" i="19"/>
  <c r="F108" i="29" s="1"/>
  <c r="F108" i="31" s="1"/>
  <c r="I13" i="19"/>
  <c r="I13" i="29" s="1"/>
  <c r="I13" i="31" s="1"/>
  <c r="O13" i="19"/>
  <c r="O13" i="29" s="1"/>
  <c r="O13" i="31" s="1"/>
  <c r="P13" i="19"/>
  <c r="P13" i="29" s="1"/>
  <c r="P13" i="31" s="1"/>
  <c r="I29" i="19"/>
  <c r="I29" i="29" s="1"/>
  <c r="I29" i="31" s="1"/>
  <c r="F29" i="19"/>
  <c r="F29" i="29" s="1"/>
  <c r="F29" i="31" s="1"/>
  <c r="K84" i="19"/>
  <c r="K84" i="29" s="1"/>
  <c r="K84" i="31" s="1"/>
  <c r="Q84" i="19"/>
  <c r="Q84" i="29" s="1"/>
  <c r="Q84" i="31" s="1"/>
  <c r="G19" i="19"/>
  <c r="G19" i="29" s="1"/>
  <c r="G19" i="31" s="1"/>
  <c r="F13" i="19"/>
  <c r="F13" i="29" s="1"/>
  <c r="F13" i="31" s="1"/>
  <c r="J23" i="19"/>
  <c r="J23" i="29" s="1"/>
  <c r="J23" i="31" s="1"/>
  <c r="P23" i="19"/>
  <c r="P23" i="29" s="1"/>
  <c r="P23" i="31" s="1"/>
  <c r="G29" i="19"/>
  <c r="G29" i="29" s="1"/>
  <c r="G29" i="31" s="1"/>
  <c r="G71" i="19"/>
  <c r="G71" i="29" s="1"/>
  <c r="G71" i="31" s="1"/>
  <c r="H84" i="19"/>
  <c r="H84" i="29" s="1"/>
  <c r="H84" i="31" s="1"/>
  <c r="M84" i="19"/>
  <c r="M84" i="29" s="1"/>
  <c r="M84" i="31" s="1"/>
  <c r="J21" i="19"/>
  <c r="J21" i="29" s="1"/>
  <c r="J21" i="31" s="1"/>
  <c r="I84" i="19"/>
  <c r="I84" i="29" s="1"/>
  <c r="I84" i="31" s="1"/>
  <c r="O84" i="19"/>
  <c r="O84" i="29" s="1"/>
  <c r="O84" i="31" s="1"/>
  <c r="G21" i="19"/>
  <c r="G21" i="29" s="1"/>
  <c r="G21" i="31" s="1"/>
  <c r="G36" i="19"/>
  <c r="G36" i="29" s="1"/>
  <c r="G36" i="31" s="1"/>
  <c r="G85" i="19"/>
  <c r="G85" i="29" s="1"/>
  <c r="G85" i="31" s="1"/>
  <c r="H23" i="19"/>
  <c r="H23" i="29" s="1"/>
  <c r="H23" i="31" s="1"/>
  <c r="M23" i="19"/>
  <c r="M23" i="29" s="1"/>
  <c r="M23" i="31" s="1"/>
  <c r="K13" i="19"/>
  <c r="K13" i="29" s="1"/>
  <c r="K13" i="31" s="1"/>
  <c r="Q13" i="19"/>
  <c r="Q13" i="29" s="1"/>
  <c r="Q13" i="31" s="1"/>
  <c r="G24" i="19"/>
  <c r="G24" i="29" s="1"/>
  <c r="G24" i="31" s="1"/>
  <c r="G48" i="19"/>
  <c r="G48" i="29" s="1"/>
  <c r="G48" i="31" s="1"/>
  <c r="G80" i="19"/>
  <c r="G80" i="29" s="1"/>
  <c r="G80" i="31" s="1"/>
  <c r="G93" i="19"/>
  <c r="G93" i="29" s="1"/>
  <c r="G93" i="31" s="1"/>
  <c r="K98" i="19" l="1"/>
  <c r="K98" i="29" s="1"/>
  <c r="K98" i="31" s="1"/>
  <c r="Q98" i="19"/>
  <c r="Q98" i="29" s="1"/>
  <c r="Q98" i="31" s="1"/>
  <c r="J98" i="19"/>
  <c r="J98" i="29" s="1"/>
  <c r="J98" i="31" s="1"/>
  <c r="G79" i="19"/>
  <c r="G79" i="29" s="1"/>
  <c r="G79" i="31" s="1"/>
  <c r="I23" i="19"/>
  <c r="I23" i="29" s="1"/>
  <c r="I23" i="31" s="1"/>
  <c r="F107" i="19"/>
  <c r="F107" i="29" s="1"/>
  <c r="F107" i="31" s="1"/>
  <c r="I98" i="19"/>
  <c r="I98" i="29" s="1"/>
  <c r="I98" i="31" s="1"/>
  <c r="D21" i="19"/>
  <c r="D21" i="29" s="1"/>
  <c r="D21" i="31" s="1"/>
  <c r="G56" i="19"/>
  <c r="G56" i="29" s="1"/>
  <c r="G56" i="31" s="1"/>
  <c r="M98" i="19"/>
  <c r="M98" i="29" s="1"/>
  <c r="M98" i="31" s="1"/>
  <c r="G126" i="19"/>
  <c r="G126" i="29" s="1"/>
  <c r="G126" i="31" s="1"/>
  <c r="D127" i="19"/>
  <c r="D127" i="29" s="1"/>
  <c r="D127" i="31" s="1"/>
  <c r="D71" i="19"/>
  <c r="D71" i="29" s="1"/>
  <c r="D71" i="31" s="1"/>
  <c r="D69" i="19"/>
  <c r="D69" i="29" s="1"/>
  <c r="D69" i="31" s="1"/>
  <c r="P98" i="19"/>
  <c r="P98" i="29" s="1"/>
  <c r="P98" i="31" s="1"/>
  <c r="O98" i="19"/>
  <c r="O98" i="29" s="1"/>
  <c r="O98" i="31" s="1"/>
  <c r="G102" i="19"/>
  <c r="G102" i="29" s="1"/>
  <c r="G102" i="31" s="1"/>
  <c r="H98" i="19"/>
  <c r="H98" i="29" s="1"/>
  <c r="H98" i="31" s="1"/>
  <c r="D29" i="19"/>
  <c r="D29" i="29" s="1"/>
  <c r="D29" i="31" s="1"/>
  <c r="D60" i="19"/>
  <c r="D60" i="29" s="1"/>
  <c r="D60" i="31" s="1"/>
  <c r="D89" i="19"/>
  <c r="D89" i="29" s="1"/>
  <c r="D89" i="31" s="1"/>
  <c r="G65" i="19"/>
  <c r="G65" i="29" s="1"/>
  <c r="G65" i="31" s="1"/>
  <c r="D80" i="19"/>
  <c r="D80" i="29" s="1"/>
  <c r="D80" i="31" s="1"/>
  <c r="D93" i="19"/>
  <c r="D93" i="29" s="1"/>
  <c r="D93" i="31" s="1"/>
  <c r="D85" i="19"/>
  <c r="D85" i="29" s="1"/>
  <c r="D85" i="31" s="1"/>
  <c r="D129" i="19"/>
  <c r="D129" i="29" s="1"/>
  <c r="D129" i="31" s="1"/>
  <c r="D112" i="19"/>
  <c r="D112" i="29" s="1"/>
  <c r="D112" i="31" s="1"/>
  <c r="D103" i="19"/>
  <c r="D103" i="29" s="1"/>
  <c r="D103" i="31" s="1"/>
  <c r="D24" i="19"/>
  <c r="D24" i="29" s="1"/>
  <c r="D24" i="31" s="1"/>
  <c r="D14" i="19"/>
  <c r="D14" i="29" s="1"/>
  <c r="D14" i="31" s="1"/>
  <c r="D108" i="19"/>
  <c r="D108" i="29" s="1"/>
  <c r="D108" i="31" s="1"/>
  <c r="D126" i="19"/>
  <c r="D126" i="29" s="1"/>
  <c r="D126" i="31" s="1"/>
  <c r="D124" i="19"/>
  <c r="D124" i="29" s="1"/>
  <c r="D124" i="31" s="1"/>
  <c r="D122" i="19"/>
  <c r="D122" i="29" s="1"/>
  <c r="D122" i="31" s="1"/>
  <c r="D120" i="19"/>
  <c r="D120" i="29" s="1"/>
  <c r="D120" i="31" s="1"/>
  <c r="D65" i="19"/>
  <c r="D65" i="29" s="1"/>
  <c r="D65" i="31" s="1"/>
  <c r="D46" i="19"/>
  <c r="D46" i="29" s="1"/>
  <c r="D46" i="31" s="1"/>
  <c r="D19" i="19"/>
  <c r="D19" i="29" s="1"/>
  <c r="D19" i="31" s="1"/>
  <c r="F23" i="19"/>
  <c r="F23" i="29" s="1"/>
  <c r="F23" i="31" s="1"/>
  <c r="Q12" i="19"/>
  <c r="Q12" i="29" s="1"/>
  <c r="Q12" i="31" s="1"/>
  <c r="O12" i="19"/>
  <c r="O12" i="29" s="1"/>
  <c r="O12" i="31" s="1"/>
  <c r="D48" i="19"/>
  <c r="D48" i="29" s="1"/>
  <c r="D48" i="31" s="1"/>
  <c r="K12" i="19"/>
  <c r="K12" i="29" s="1"/>
  <c r="K12" i="31" s="1"/>
  <c r="P12" i="19"/>
  <c r="P12" i="29" s="1"/>
  <c r="P12" i="31" s="1"/>
  <c r="H12" i="19"/>
  <c r="H12" i="29" s="1"/>
  <c r="H12" i="31" s="1"/>
  <c r="M12" i="19"/>
  <c r="M12" i="29" s="1"/>
  <c r="M12" i="31" s="1"/>
  <c r="I12" i="19"/>
  <c r="I12" i="29" s="1"/>
  <c r="I12" i="31" s="1"/>
  <c r="D36" i="19"/>
  <c r="D36" i="29" s="1"/>
  <c r="D36" i="31" s="1"/>
  <c r="G13" i="19"/>
  <c r="G13" i="29" s="1"/>
  <c r="G13" i="31" s="1"/>
  <c r="G107" i="19"/>
  <c r="G107" i="29" s="1"/>
  <c r="G107" i="31" s="1"/>
  <c r="J13" i="19"/>
  <c r="J13" i="29" s="1"/>
  <c r="J13" i="31" s="1"/>
  <c r="G23" i="19"/>
  <c r="G23" i="29" s="1"/>
  <c r="G23" i="31" s="1"/>
  <c r="G84" i="19"/>
  <c r="G84" i="29" s="1"/>
  <c r="G84" i="31" s="1"/>
  <c r="F98" i="19" l="1"/>
  <c r="F98" i="29" s="1"/>
  <c r="F98" i="31" s="1"/>
  <c r="G98" i="19"/>
  <c r="G98" i="29" s="1"/>
  <c r="G98" i="31" s="1"/>
  <c r="D102" i="19"/>
  <c r="D102" i="29" s="1"/>
  <c r="D102" i="31" s="1"/>
  <c r="D56" i="19"/>
  <c r="D56" i="29" s="1"/>
  <c r="D56" i="31" s="1"/>
  <c r="F12" i="19"/>
  <c r="F12" i="29" s="1"/>
  <c r="F12" i="31" s="1"/>
  <c r="D79" i="19"/>
  <c r="D79" i="29" s="1"/>
  <c r="D79" i="31" s="1"/>
  <c r="D84" i="19"/>
  <c r="D84" i="29" s="1"/>
  <c r="D84" i="31" s="1"/>
  <c r="D13" i="19"/>
  <c r="D13" i="29" s="1"/>
  <c r="D13" i="31" s="1"/>
  <c r="D107" i="19"/>
  <c r="D107" i="29" s="1"/>
  <c r="D107" i="31" s="1"/>
  <c r="J12" i="19"/>
  <c r="J12" i="29" s="1"/>
  <c r="J12" i="31" s="1"/>
  <c r="D23" i="19"/>
  <c r="D23" i="29" s="1"/>
  <c r="D23" i="31" s="1"/>
  <c r="G12" i="19"/>
  <c r="G12" i="29" s="1"/>
  <c r="G12" i="31" s="1"/>
  <c r="G182" i="19"/>
  <c r="G182" i="29" s="1"/>
  <c r="G182" i="31" s="1"/>
  <c r="Q181" i="19"/>
  <c r="Q181" i="29" s="1"/>
  <c r="Q181" i="31" s="1"/>
  <c r="P181" i="19"/>
  <c r="P181" i="29" s="1"/>
  <c r="P181" i="31" s="1"/>
  <c r="O181" i="19"/>
  <c r="O181" i="29" s="1"/>
  <c r="O181" i="31" s="1"/>
  <c r="M181" i="19"/>
  <c r="M181" i="29" s="1"/>
  <c r="M181" i="31" s="1"/>
  <c r="K181" i="19"/>
  <c r="K181" i="29" s="1"/>
  <c r="K181" i="31" s="1"/>
  <c r="J181" i="19"/>
  <c r="J181" i="29" s="1"/>
  <c r="J181" i="31" s="1"/>
  <c r="I181" i="19"/>
  <c r="I181" i="29" s="1"/>
  <c r="I181" i="31" s="1"/>
  <c r="H181" i="19"/>
  <c r="H181" i="29" s="1"/>
  <c r="H181" i="31" s="1"/>
  <c r="F181" i="19"/>
  <c r="F181" i="29" s="1"/>
  <c r="F181" i="31" s="1"/>
  <c r="G176" i="19"/>
  <c r="G176" i="29" s="1"/>
  <c r="G176" i="31" s="1"/>
  <c r="Q175" i="19"/>
  <c r="Q175" i="29" s="1"/>
  <c r="Q175" i="31" s="1"/>
  <c r="P175" i="19"/>
  <c r="P175" i="29" s="1"/>
  <c r="P175" i="31" s="1"/>
  <c r="O175" i="19"/>
  <c r="O175" i="29" s="1"/>
  <c r="O175" i="31" s="1"/>
  <c r="M175" i="19"/>
  <c r="M175" i="29" s="1"/>
  <c r="M175" i="31" s="1"/>
  <c r="K175" i="19"/>
  <c r="K175" i="29" s="1"/>
  <c r="K175" i="31" s="1"/>
  <c r="J175" i="19"/>
  <c r="J175" i="29" s="1"/>
  <c r="J175" i="31" s="1"/>
  <c r="I175" i="19"/>
  <c r="I175" i="29" s="1"/>
  <c r="I175" i="31" s="1"/>
  <c r="H175" i="19"/>
  <c r="H175" i="29" s="1"/>
  <c r="H175" i="31" s="1"/>
  <c r="F175" i="19"/>
  <c r="F175" i="29" s="1"/>
  <c r="F175" i="31" s="1"/>
  <c r="G173" i="19"/>
  <c r="G173" i="29" s="1"/>
  <c r="G173" i="31" s="1"/>
  <c r="G170" i="19"/>
  <c r="G170" i="29" s="1"/>
  <c r="G170" i="31" s="1"/>
  <c r="Q169" i="19"/>
  <c r="Q169" i="29" s="1"/>
  <c r="Q169" i="31" s="1"/>
  <c r="P169" i="19"/>
  <c r="P169" i="29" s="1"/>
  <c r="P169" i="31" s="1"/>
  <c r="O169" i="19"/>
  <c r="O169" i="29" s="1"/>
  <c r="O169" i="31" s="1"/>
  <c r="M169" i="19"/>
  <c r="M169" i="29" s="1"/>
  <c r="M169" i="31" s="1"/>
  <c r="K169" i="19"/>
  <c r="K169" i="29" s="1"/>
  <c r="K169" i="31" s="1"/>
  <c r="J169" i="19"/>
  <c r="J169" i="29" s="1"/>
  <c r="J169" i="31" s="1"/>
  <c r="I169" i="19"/>
  <c r="I169" i="29" s="1"/>
  <c r="I169" i="31" s="1"/>
  <c r="H169" i="19"/>
  <c r="H169" i="29" s="1"/>
  <c r="H169" i="31" s="1"/>
  <c r="F169" i="19"/>
  <c r="F169" i="29" s="1"/>
  <c r="F169" i="31" s="1"/>
  <c r="G168" i="19"/>
  <c r="G168" i="29" s="1"/>
  <c r="G168" i="31" s="1"/>
  <c r="Q167" i="19"/>
  <c r="Q167" i="29" s="1"/>
  <c r="Q167" i="31" s="1"/>
  <c r="P167" i="19"/>
  <c r="P167" i="29" s="1"/>
  <c r="P167" i="31" s="1"/>
  <c r="O167" i="19"/>
  <c r="O167" i="29" s="1"/>
  <c r="O167" i="31" s="1"/>
  <c r="M167" i="19"/>
  <c r="M167" i="29" s="1"/>
  <c r="M167" i="31" s="1"/>
  <c r="K167" i="19"/>
  <c r="K167" i="29" s="1"/>
  <c r="K167" i="31" s="1"/>
  <c r="J167" i="19"/>
  <c r="J167" i="29" s="1"/>
  <c r="J167" i="31" s="1"/>
  <c r="I167" i="19"/>
  <c r="I167" i="29" s="1"/>
  <c r="I167" i="31" s="1"/>
  <c r="H167" i="19"/>
  <c r="H167" i="29" s="1"/>
  <c r="H167" i="31" s="1"/>
  <c r="F167" i="19"/>
  <c r="F167" i="29" s="1"/>
  <c r="F167" i="31" s="1"/>
  <c r="G153" i="19"/>
  <c r="G153" i="29" s="1"/>
  <c r="G153" i="31" s="1"/>
  <c r="Q152" i="19"/>
  <c r="Q152" i="29" s="1"/>
  <c r="Q152" i="31" s="1"/>
  <c r="P152" i="19"/>
  <c r="P152" i="29" s="1"/>
  <c r="P152" i="31" s="1"/>
  <c r="O152" i="19"/>
  <c r="O152" i="29" s="1"/>
  <c r="O152" i="31" s="1"/>
  <c r="M152" i="19"/>
  <c r="M152" i="29" s="1"/>
  <c r="M152" i="31" s="1"/>
  <c r="K152" i="19"/>
  <c r="K152" i="29" s="1"/>
  <c r="K152" i="31" s="1"/>
  <c r="J152" i="19"/>
  <c r="J152" i="29" s="1"/>
  <c r="J152" i="31" s="1"/>
  <c r="I152" i="19"/>
  <c r="I152" i="29" s="1"/>
  <c r="I152" i="31" s="1"/>
  <c r="H152" i="19"/>
  <c r="H152" i="29" s="1"/>
  <c r="H152" i="31" s="1"/>
  <c r="F152" i="19"/>
  <c r="F152" i="29" s="1"/>
  <c r="F152" i="31" s="1"/>
  <c r="G151" i="19"/>
  <c r="G151" i="29" s="1"/>
  <c r="G151" i="31" s="1"/>
  <c r="Q150" i="19"/>
  <c r="Q150" i="29" s="1"/>
  <c r="Q150" i="31" s="1"/>
  <c r="P150" i="19"/>
  <c r="P150" i="29" s="1"/>
  <c r="P150" i="31" s="1"/>
  <c r="O150" i="19"/>
  <c r="O150" i="29" s="1"/>
  <c r="O150" i="31" s="1"/>
  <c r="M150" i="19"/>
  <c r="M150" i="29" s="1"/>
  <c r="M150" i="31" s="1"/>
  <c r="K150" i="19"/>
  <c r="K150" i="29" s="1"/>
  <c r="K150" i="31" s="1"/>
  <c r="J150" i="19"/>
  <c r="J150" i="29" s="1"/>
  <c r="J150" i="31" s="1"/>
  <c r="I150" i="19"/>
  <c r="I150" i="29" s="1"/>
  <c r="I150" i="31" s="1"/>
  <c r="H150" i="19"/>
  <c r="H150" i="29" s="1"/>
  <c r="H150" i="31" s="1"/>
  <c r="F150" i="19"/>
  <c r="F150" i="29" s="1"/>
  <c r="F150" i="31" s="1"/>
  <c r="G149" i="19"/>
  <c r="G149" i="29" s="1"/>
  <c r="G149" i="31" s="1"/>
  <c r="Q148" i="19"/>
  <c r="Q148" i="29" s="1"/>
  <c r="Q148" i="31" s="1"/>
  <c r="P148" i="19"/>
  <c r="P148" i="29" s="1"/>
  <c r="P148" i="31" s="1"/>
  <c r="O148" i="19"/>
  <c r="O148" i="29" s="1"/>
  <c r="O148" i="31" s="1"/>
  <c r="M148" i="19"/>
  <c r="M148" i="29" s="1"/>
  <c r="M148" i="31" s="1"/>
  <c r="K148" i="19"/>
  <c r="K148" i="29" s="1"/>
  <c r="K148" i="31" s="1"/>
  <c r="J148" i="19"/>
  <c r="J148" i="29" s="1"/>
  <c r="J148" i="31" s="1"/>
  <c r="I148" i="19"/>
  <c r="I148" i="29" s="1"/>
  <c r="I148" i="31" s="1"/>
  <c r="H148" i="19"/>
  <c r="H148" i="29" s="1"/>
  <c r="H148" i="31" s="1"/>
  <c r="F148" i="19"/>
  <c r="F148" i="29" s="1"/>
  <c r="F148" i="31" s="1"/>
  <c r="G147" i="19"/>
  <c r="G147" i="29" s="1"/>
  <c r="G147" i="31" s="1"/>
  <c r="Q146" i="19"/>
  <c r="Q146" i="29" s="1"/>
  <c r="Q146" i="31" s="1"/>
  <c r="P146" i="19"/>
  <c r="P146" i="29" s="1"/>
  <c r="P146" i="31" s="1"/>
  <c r="O146" i="19"/>
  <c r="O146" i="29" s="1"/>
  <c r="O146" i="31" s="1"/>
  <c r="M146" i="19"/>
  <c r="M146" i="29" s="1"/>
  <c r="M146" i="31" s="1"/>
  <c r="K146" i="19"/>
  <c r="K146" i="29" s="1"/>
  <c r="K146" i="31" s="1"/>
  <c r="J146" i="19"/>
  <c r="J146" i="29" s="1"/>
  <c r="J146" i="31" s="1"/>
  <c r="I146" i="19"/>
  <c r="I146" i="29" s="1"/>
  <c r="I146" i="31" s="1"/>
  <c r="H146" i="19"/>
  <c r="H146" i="29" s="1"/>
  <c r="H146" i="31" s="1"/>
  <c r="F146" i="19"/>
  <c r="F146" i="29" s="1"/>
  <c r="F146" i="31" s="1"/>
  <c r="G145" i="19"/>
  <c r="G145" i="29" s="1"/>
  <c r="G145" i="31" s="1"/>
  <c r="Q144" i="19"/>
  <c r="Q144" i="29" s="1"/>
  <c r="Q144" i="31" s="1"/>
  <c r="P144" i="19"/>
  <c r="P144" i="29" s="1"/>
  <c r="P144" i="31" s="1"/>
  <c r="O144" i="19"/>
  <c r="O144" i="29" s="1"/>
  <c r="O144" i="31" s="1"/>
  <c r="M144" i="19"/>
  <c r="M144" i="29" s="1"/>
  <c r="M144" i="31" s="1"/>
  <c r="K144" i="19"/>
  <c r="K144" i="29" s="1"/>
  <c r="K144" i="31" s="1"/>
  <c r="J144" i="19"/>
  <c r="J144" i="29" s="1"/>
  <c r="J144" i="31" s="1"/>
  <c r="I144" i="19"/>
  <c r="I144" i="29" s="1"/>
  <c r="I144" i="31" s="1"/>
  <c r="H144" i="19"/>
  <c r="H144" i="29" s="1"/>
  <c r="H144" i="31" s="1"/>
  <c r="F144" i="19"/>
  <c r="F144" i="29" s="1"/>
  <c r="F144" i="31" s="1"/>
  <c r="G142" i="19"/>
  <c r="G142" i="29" s="1"/>
  <c r="G142" i="31" s="1"/>
  <c r="Q141" i="19"/>
  <c r="Q141" i="29" s="1"/>
  <c r="Q141" i="31" s="1"/>
  <c r="P141" i="19"/>
  <c r="P141" i="29" s="1"/>
  <c r="P141" i="31" s="1"/>
  <c r="O141" i="19"/>
  <c r="O141" i="29" s="1"/>
  <c r="O141" i="31" s="1"/>
  <c r="M141" i="19"/>
  <c r="M141" i="29" s="1"/>
  <c r="M141" i="31" s="1"/>
  <c r="K141" i="19"/>
  <c r="K141" i="29" s="1"/>
  <c r="K141" i="31" s="1"/>
  <c r="J141" i="19"/>
  <c r="J141" i="29" s="1"/>
  <c r="J141" i="31" s="1"/>
  <c r="I141" i="19"/>
  <c r="I141" i="29" s="1"/>
  <c r="I141" i="31" s="1"/>
  <c r="H141" i="19"/>
  <c r="H141" i="29" s="1"/>
  <c r="H141" i="31" s="1"/>
  <c r="F141" i="19"/>
  <c r="F141" i="29" s="1"/>
  <c r="F141" i="31" s="1"/>
  <c r="G140" i="19"/>
  <c r="G140" i="29" s="1"/>
  <c r="G140" i="31" s="1"/>
  <c r="Q139" i="19"/>
  <c r="Q139" i="29" s="1"/>
  <c r="Q139" i="31" s="1"/>
  <c r="P139" i="19"/>
  <c r="P139" i="29" s="1"/>
  <c r="P139" i="31" s="1"/>
  <c r="O139" i="19"/>
  <c r="O139" i="29" s="1"/>
  <c r="O139" i="31" s="1"/>
  <c r="M139" i="19"/>
  <c r="M139" i="29" s="1"/>
  <c r="M139" i="31" s="1"/>
  <c r="K139" i="19"/>
  <c r="K139" i="29" s="1"/>
  <c r="K139" i="31" s="1"/>
  <c r="J139" i="19"/>
  <c r="J139" i="29" s="1"/>
  <c r="J139" i="31" s="1"/>
  <c r="I139" i="19"/>
  <c r="I139" i="29" s="1"/>
  <c r="I139" i="31" s="1"/>
  <c r="H139" i="19"/>
  <c r="H139" i="29" s="1"/>
  <c r="H139" i="31" s="1"/>
  <c r="F139" i="19"/>
  <c r="F139" i="29" s="1"/>
  <c r="F139" i="31" s="1"/>
  <c r="F171" i="19" l="1"/>
  <c r="F171" i="29" s="1"/>
  <c r="F171" i="31" s="1"/>
  <c r="K171" i="19"/>
  <c r="K171" i="29" s="1"/>
  <c r="K171" i="31" s="1"/>
  <c r="Q171" i="19"/>
  <c r="Q171" i="29" s="1"/>
  <c r="Q171" i="31" s="1"/>
  <c r="I180" i="19"/>
  <c r="I180" i="29" s="1"/>
  <c r="I180" i="31" s="1"/>
  <c r="O180" i="19"/>
  <c r="O180" i="29" s="1"/>
  <c r="O180" i="31" s="1"/>
  <c r="H171" i="19"/>
  <c r="H171" i="29" s="1"/>
  <c r="H171" i="31" s="1"/>
  <c r="M171" i="19"/>
  <c r="M171" i="29" s="1"/>
  <c r="M171" i="31" s="1"/>
  <c r="J180" i="19"/>
  <c r="J180" i="29" s="1"/>
  <c r="J180" i="31" s="1"/>
  <c r="P180" i="19"/>
  <c r="P180" i="29" s="1"/>
  <c r="P180" i="31" s="1"/>
  <c r="I171" i="19"/>
  <c r="I171" i="29" s="1"/>
  <c r="I171" i="31" s="1"/>
  <c r="O171" i="19"/>
  <c r="O171" i="29" s="1"/>
  <c r="O171" i="31" s="1"/>
  <c r="K180" i="19"/>
  <c r="K180" i="29" s="1"/>
  <c r="K180" i="31" s="1"/>
  <c r="Q180" i="19"/>
  <c r="Q180" i="29" s="1"/>
  <c r="Q180" i="31" s="1"/>
  <c r="J171" i="19"/>
  <c r="J171" i="29" s="1"/>
  <c r="J171" i="31" s="1"/>
  <c r="P171" i="19"/>
  <c r="P171" i="29" s="1"/>
  <c r="P171" i="31" s="1"/>
  <c r="M180" i="19"/>
  <c r="M180" i="29" s="1"/>
  <c r="M180" i="31" s="1"/>
  <c r="D182" i="19"/>
  <c r="D182" i="29" s="1"/>
  <c r="D182" i="31" s="1"/>
  <c r="D98" i="19"/>
  <c r="D98" i="29" s="1"/>
  <c r="D98" i="31" s="1"/>
  <c r="D12" i="19"/>
  <c r="D12" i="29" s="1"/>
  <c r="D12" i="31" s="1"/>
  <c r="G172" i="19"/>
  <c r="G172" i="29" s="1"/>
  <c r="G172" i="31" s="1"/>
  <c r="H180" i="19"/>
  <c r="H180" i="29" s="1"/>
  <c r="H180" i="31" s="1"/>
  <c r="F180" i="19"/>
  <c r="F180" i="29" s="1"/>
  <c r="F180" i="31" s="1"/>
  <c r="F138" i="19"/>
  <c r="F138" i="29" s="1"/>
  <c r="F138" i="31" s="1"/>
  <c r="G167" i="19"/>
  <c r="G167" i="29" s="1"/>
  <c r="G167" i="31" s="1"/>
  <c r="D168" i="19"/>
  <c r="D168" i="29" s="1"/>
  <c r="D168" i="31" s="1"/>
  <c r="J166" i="19"/>
  <c r="J166" i="29" s="1"/>
  <c r="J166" i="31" s="1"/>
  <c r="P166" i="19"/>
  <c r="P166" i="29" s="1"/>
  <c r="P166" i="31" s="1"/>
  <c r="D173" i="19"/>
  <c r="D173" i="29" s="1"/>
  <c r="D173" i="31" s="1"/>
  <c r="G169" i="19"/>
  <c r="G169" i="29" s="1"/>
  <c r="G169" i="31" s="1"/>
  <c r="D170" i="19"/>
  <c r="D170" i="29" s="1"/>
  <c r="D170" i="31" s="1"/>
  <c r="D176" i="19"/>
  <c r="D176" i="29" s="1"/>
  <c r="D176" i="31" s="1"/>
  <c r="G139" i="19"/>
  <c r="G139" i="29" s="1"/>
  <c r="G139" i="31" s="1"/>
  <c r="D140" i="19"/>
  <c r="D140" i="29" s="1"/>
  <c r="D140" i="31" s="1"/>
  <c r="D145" i="19"/>
  <c r="D145" i="29" s="1"/>
  <c r="D145" i="31" s="1"/>
  <c r="D149" i="19"/>
  <c r="D149" i="29" s="1"/>
  <c r="D149" i="31" s="1"/>
  <c r="D153" i="19"/>
  <c r="D153" i="29" s="1"/>
  <c r="D153" i="31" s="1"/>
  <c r="G141" i="19"/>
  <c r="G141" i="29" s="1"/>
  <c r="G141" i="31" s="1"/>
  <c r="D142" i="19"/>
  <c r="D142" i="29" s="1"/>
  <c r="D142" i="31" s="1"/>
  <c r="D147" i="19"/>
  <c r="D147" i="29" s="1"/>
  <c r="D147" i="31" s="1"/>
  <c r="G150" i="19"/>
  <c r="G150" i="29" s="1"/>
  <c r="G150" i="31" s="1"/>
  <c r="D151" i="19"/>
  <c r="D151" i="29" s="1"/>
  <c r="D151" i="31" s="1"/>
  <c r="J138" i="19"/>
  <c r="J138" i="29" s="1"/>
  <c r="J138" i="31" s="1"/>
  <c r="P138" i="19"/>
  <c r="P138" i="29" s="1"/>
  <c r="P138" i="31" s="1"/>
  <c r="I138" i="19"/>
  <c r="I138" i="29" s="1"/>
  <c r="I138" i="31" s="1"/>
  <c r="O138" i="19"/>
  <c r="O138" i="29" s="1"/>
  <c r="O138" i="31" s="1"/>
  <c r="F166" i="19"/>
  <c r="F166" i="29" s="1"/>
  <c r="F166" i="31" s="1"/>
  <c r="K166" i="19"/>
  <c r="K166" i="29" s="1"/>
  <c r="K166" i="31" s="1"/>
  <c r="Q166" i="19"/>
  <c r="Q166" i="29" s="1"/>
  <c r="Q166" i="31" s="1"/>
  <c r="H138" i="19"/>
  <c r="H138" i="29" s="1"/>
  <c r="H138" i="31" s="1"/>
  <c r="M138" i="19"/>
  <c r="M138" i="29" s="1"/>
  <c r="M138" i="31" s="1"/>
  <c r="H166" i="19"/>
  <c r="H166" i="29" s="1"/>
  <c r="H166" i="31" s="1"/>
  <c r="M166" i="19"/>
  <c r="M166" i="29" s="1"/>
  <c r="M166" i="31" s="1"/>
  <c r="I166" i="19"/>
  <c r="I166" i="29" s="1"/>
  <c r="I166" i="31" s="1"/>
  <c r="O166" i="19"/>
  <c r="O166" i="29" s="1"/>
  <c r="O166" i="31" s="1"/>
  <c r="M143" i="19"/>
  <c r="M143" i="29" s="1"/>
  <c r="M143" i="31" s="1"/>
  <c r="H143" i="19"/>
  <c r="H143" i="29" s="1"/>
  <c r="H143" i="31" s="1"/>
  <c r="K138" i="19"/>
  <c r="K138" i="29" s="1"/>
  <c r="K138" i="31" s="1"/>
  <c r="Q138" i="19"/>
  <c r="Q138" i="29" s="1"/>
  <c r="Q138" i="31" s="1"/>
  <c r="F143" i="19"/>
  <c r="F143" i="29" s="1"/>
  <c r="F143" i="31" s="1"/>
  <c r="J143" i="19"/>
  <c r="J143" i="29" s="1"/>
  <c r="J143" i="31" s="1"/>
  <c r="P143" i="19"/>
  <c r="P143" i="29" s="1"/>
  <c r="P143" i="31" s="1"/>
  <c r="G144" i="19"/>
  <c r="G144" i="29" s="1"/>
  <c r="G144" i="31" s="1"/>
  <c r="K143" i="19"/>
  <c r="K143" i="29" s="1"/>
  <c r="K143" i="31" s="1"/>
  <c r="Q143" i="19"/>
  <c r="Q143" i="29" s="1"/>
  <c r="Q143" i="31" s="1"/>
  <c r="G146" i="19"/>
  <c r="G146" i="29" s="1"/>
  <c r="G146" i="31" s="1"/>
  <c r="G148" i="19"/>
  <c r="G148" i="29" s="1"/>
  <c r="G148" i="31" s="1"/>
  <c r="D181" i="19"/>
  <c r="D181" i="29" s="1"/>
  <c r="D181" i="31" s="1"/>
  <c r="G181" i="19"/>
  <c r="G181" i="29" s="1"/>
  <c r="G181" i="31" s="1"/>
  <c r="G152" i="19"/>
  <c r="G152" i="29" s="1"/>
  <c r="G152" i="31" s="1"/>
  <c r="I143" i="19"/>
  <c r="I143" i="29" s="1"/>
  <c r="I143" i="31" s="1"/>
  <c r="O143" i="19"/>
  <c r="O143" i="29" s="1"/>
  <c r="O143" i="31" s="1"/>
  <c r="G175" i="19"/>
  <c r="G175" i="29" s="1"/>
  <c r="G175" i="31" s="1"/>
  <c r="J11" i="19" l="1"/>
  <c r="J11" i="29" s="1"/>
  <c r="J11" i="31" s="1"/>
  <c r="G171" i="19"/>
  <c r="G171" i="29" s="1"/>
  <c r="G171" i="31" s="1"/>
  <c r="G180" i="19"/>
  <c r="G180" i="29" s="1"/>
  <c r="G180" i="31" s="1"/>
  <c r="D180" i="19"/>
  <c r="D180" i="29" s="1"/>
  <c r="D180" i="31" s="1"/>
  <c r="I11" i="19"/>
  <c r="I11" i="29" s="1"/>
  <c r="I11" i="31" s="1"/>
  <c r="P11" i="19"/>
  <c r="P11" i="29" s="1"/>
  <c r="P11" i="31" s="1"/>
  <c r="F11" i="19"/>
  <c r="F11" i="29" s="1"/>
  <c r="F11" i="31" s="1"/>
  <c r="Q11" i="19"/>
  <c r="Q11" i="29" s="1"/>
  <c r="Q11" i="31" s="1"/>
  <c r="M11" i="19"/>
  <c r="M11" i="29" s="1"/>
  <c r="M11" i="31" s="1"/>
  <c r="K11" i="19"/>
  <c r="K11" i="29" s="1"/>
  <c r="K11" i="31" s="1"/>
  <c r="H11" i="19"/>
  <c r="H11" i="29" s="1"/>
  <c r="H11" i="31" s="1"/>
  <c r="O11" i="19"/>
  <c r="O11" i="29" s="1"/>
  <c r="O11" i="31" s="1"/>
  <c r="D175" i="19"/>
  <c r="D175" i="29" s="1"/>
  <c r="D175" i="31" s="1"/>
  <c r="D172" i="19"/>
  <c r="D172" i="29" s="1"/>
  <c r="D172" i="31" s="1"/>
  <c r="D169" i="19"/>
  <c r="D169" i="29" s="1"/>
  <c r="D169" i="31" s="1"/>
  <c r="D167" i="19"/>
  <c r="D167" i="29" s="1"/>
  <c r="D167" i="31" s="1"/>
  <c r="D152" i="19"/>
  <c r="D152" i="29" s="1"/>
  <c r="D152" i="31" s="1"/>
  <c r="D150" i="19"/>
  <c r="D150" i="29" s="1"/>
  <c r="D150" i="31" s="1"/>
  <c r="D148" i="19"/>
  <c r="D148" i="29" s="1"/>
  <c r="D148" i="31" s="1"/>
  <c r="D146" i="19"/>
  <c r="D146" i="29" s="1"/>
  <c r="D146" i="31" s="1"/>
  <c r="D144" i="19"/>
  <c r="D144" i="29" s="1"/>
  <c r="D144" i="31" s="1"/>
  <c r="D141" i="19"/>
  <c r="D141" i="29" s="1"/>
  <c r="D141" i="31" s="1"/>
  <c r="D139" i="19"/>
  <c r="D139" i="29" s="1"/>
  <c r="D139" i="31" s="1"/>
  <c r="I183" i="19"/>
  <c r="I183" i="29" s="1"/>
  <c r="I183" i="31" s="1"/>
  <c r="G138" i="19"/>
  <c r="G138" i="29" s="1"/>
  <c r="G138" i="31" s="1"/>
  <c r="G166" i="19"/>
  <c r="G166" i="29" s="1"/>
  <c r="G166" i="31" s="1"/>
  <c r="G143" i="19"/>
  <c r="G143" i="29" s="1"/>
  <c r="G143" i="31" s="1"/>
  <c r="P183" i="19" l="1"/>
  <c r="P183" i="29" s="1"/>
  <c r="P183" i="31" s="1"/>
  <c r="J183" i="19"/>
  <c r="J183" i="29" s="1"/>
  <c r="J183" i="31" s="1"/>
  <c r="O183" i="19"/>
  <c r="O183" i="29" s="1"/>
  <c r="O183" i="31" s="1"/>
  <c r="K183" i="19"/>
  <c r="K183" i="29" s="1"/>
  <c r="K183" i="31" s="1"/>
  <c r="Q183" i="19"/>
  <c r="Q183" i="29" s="1"/>
  <c r="Q183" i="31" s="1"/>
  <c r="I186" i="19"/>
  <c r="I186" i="29" s="1"/>
  <c r="M183" i="19"/>
  <c r="M183" i="29" s="1"/>
  <c r="M183" i="31" s="1"/>
  <c r="G11" i="19"/>
  <c r="G11" i="29" s="1"/>
  <c r="G11" i="31" s="1"/>
  <c r="D171" i="19"/>
  <c r="D171" i="29" s="1"/>
  <c r="D171" i="31" s="1"/>
  <c r="D166" i="19"/>
  <c r="D166" i="29" s="1"/>
  <c r="D166" i="31" s="1"/>
  <c r="D138" i="19"/>
  <c r="D138" i="29" s="1"/>
  <c r="D138" i="31" s="1"/>
  <c r="D143" i="19"/>
  <c r="D143" i="29" s="1"/>
  <c r="D143" i="31" s="1"/>
  <c r="H183" i="19"/>
  <c r="H183" i="29" s="1"/>
  <c r="H183" i="31" s="1"/>
  <c r="F183" i="19"/>
  <c r="F183" i="29" s="1"/>
  <c r="F183" i="31" s="1"/>
  <c r="J186" i="19" l="1"/>
  <c r="J186" i="29" s="1"/>
  <c r="G183" i="19"/>
  <c r="G183" i="29" s="1"/>
  <c r="G183" i="31" s="1"/>
  <c r="H186" i="31"/>
  <c r="I186" i="31"/>
  <c r="J186" i="31"/>
  <c r="G186" i="19"/>
  <c r="G186" i="29" s="1"/>
  <c r="F186" i="31"/>
  <c r="D11" i="19"/>
  <c r="D11" i="29" s="1"/>
  <c r="D11" i="31" s="1"/>
  <c r="H186" i="19"/>
  <c r="H186" i="29" s="1"/>
  <c r="F186" i="19"/>
  <c r="F186" i="29" s="1"/>
  <c r="G186" i="31" l="1"/>
  <c r="D183" i="19"/>
  <c r="D183" i="29" s="1"/>
  <c r="D183" i="31" s="1"/>
  <c r="I10" i="27" l="1"/>
</calcChain>
</file>

<file path=xl/sharedStrings.xml><?xml version="1.0" encoding="utf-8"?>
<sst xmlns="http://schemas.openxmlformats.org/spreadsheetml/2006/main" count="1479" uniqueCount="398">
  <si>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</si>
  <si>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</si>
  <si>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</si>
  <si>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</si>
  <si>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</si>
  <si>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</si>
  <si>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</si>
  <si>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</si>
  <si>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</si>
  <si>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</si>
  <si>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</si>
  <si>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</si>
  <si>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</si>
  <si>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NAZIV USTANOVE_____________________________</t>
  </si>
  <si>
    <t>KONTO</t>
  </si>
  <si>
    <t>NAZIV</t>
  </si>
  <si>
    <t>Tekuće donacije</t>
  </si>
  <si>
    <t>Kapitalne donacije</t>
  </si>
  <si>
    <t>Stambeni objekti</t>
  </si>
  <si>
    <t>Poslovni objekti</t>
  </si>
  <si>
    <t>Ostali građevinski objekti</t>
  </si>
  <si>
    <t>Uredska oprema i namještaj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</si>
  <si>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</si>
  <si>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</si>
  <si>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</si>
  <si>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</si>
  <si>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</si>
  <si>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Prijevozna sredstva u cestovnom prometu</t>
  </si>
  <si>
    <t xml:space="preserve">Ulaganja u računalne programe </t>
  </si>
  <si>
    <t>Pohranjene knjige, umjetnička djela i slične vrijednosti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</si>
  <si>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</si>
  <si>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</si>
  <si>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</si>
  <si>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</si>
  <si>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</si>
  <si>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</si>
  <si>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</si>
  <si>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</si>
  <si>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</si>
  <si>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</si>
  <si>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</si>
  <si>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</si>
  <si>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</si>
  <si>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</si>
  <si>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</si>
  <si>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</si>
  <si>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</si>
  <si>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</si>
  <si>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</si>
  <si>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</si>
  <si>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</si>
  <si>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</si>
  <si>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</si>
  <si>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</si>
  <si>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</si>
  <si>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</si>
  <si>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</si>
  <si>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</si>
  <si>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</si>
  <si>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</si>
  <si>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</si>
  <si>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</si>
  <si>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</si>
  <si>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</si>
  <si>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Tablica 2</t>
  </si>
  <si>
    <t>Vlastiti prihodi</t>
  </si>
  <si>
    <t>Prihodi za posebne namjene</t>
  </si>
  <si>
    <t>Pomoći</t>
  </si>
  <si>
    <t xml:space="preserve">Donacije 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</si>
  <si>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</si>
  <si>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</si>
  <si>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</si>
  <si>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</si>
  <si>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</si>
  <si>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</si>
  <si>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</si>
  <si>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</si>
  <si>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</si>
  <si>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</si>
  <si>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</si>
  <si>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</si>
  <si>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</si>
  <si>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</si>
  <si>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</si>
  <si>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</si>
  <si>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</si>
  <si>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</si>
  <si>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</si>
  <si>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</si>
  <si>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</si>
  <si>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</si>
  <si>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</si>
  <si>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</si>
  <si>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</si>
  <si>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</si>
  <si>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</si>
  <si>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</si>
  <si>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</si>
  <si>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</si>
  <si>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</si>
  <si>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</si>
  <si>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</si>
  <si>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</si>
  <si>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</si>
  <si>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</si>
  <si>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</si>
  <si>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</si>
  <si>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</si>
  <si>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</si>
  <si>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</si>
  <si>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</si>
  <si>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</si>
  <si>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</si>
  <si>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</si>
  <si>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</si>
  <si>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</si>
  <si>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</si>
  <si>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</si>
  <si>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</si>
  <si>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</si>
  <si>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</si>
  <si>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</si>
  <si>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</si>
  <si>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</si>
  <si>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</si>
  <si>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</si>
  <si>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</si>
  <si>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</si>
  <si>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</si>
  <si>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</si>
  <si>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</si>
  <si>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</si>
  <si>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</si>
  <si>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</si>
  <si>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</si>
  <si>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</si>
  <si>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</si>
  <si>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</si>
  <si>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</si>
  <si>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</si>
  <si>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</si>
  <si>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</si>
  <si>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</si>
  <si>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</si>
  <si>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</si>
  <si>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</si>
  <si>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</si>
  <si>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</si>
  <si>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</si>
  <si>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</si>
  <si>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</si>
  <si>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</si>
  <si>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</si>
  <si>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3132</t>
  </si>
  <si>
    <t>321</t>
  </si>
  <si>
    <t>3212</t>
  </si>
  <si>
    <t>322</t>
  </si>
  <si>
    <t>Rashodi za materijal i energiju</t>
  </si>
  <si>
    <t>3222</t>
  </si>
  <si>
    <t>323</t>
  </si>
  <si>
    <t>3237</t>
  </si>
  <si>
    <t>329</t>
  </si>
  <si>
    <t>3299</t>
  </si>
  <si>
    <t>372</t>
  </si>
  <si>
    <t>Ostale naknade građanima i kućanstvima iz proračuna</t>
  </si>
  <si>
    <t>31</t>
  </si>
  <si>
    <t>3722</t>
  </si>
  <si>
    <t>32</t>
  </si>
  <si>
    <t>34</t>
  </si>
  <si>
    <t>36</t>
  </si>
  <si>
    <t>Br.poz.</t>
  </si>
  <si>
    <t>3721</t>
  </si>
  <si>
    <t>Naknade građanima i kućanstvima u novcu</t>
  </si>
  <si>
    <t>Doprinosi za plaće</t>
  </si>
  <si>
    <t>Doprinosi za zdravstveno osiguranje</t>
  </si>
  <si>
    <t>49</t>
  </si>
  <si>
    <t>51</t>
  </si>
  <si>
    <t>424</t>
  </si>
  <si>
    <t>Knjige, umjetnička djela i ostale izložbene vrijednosti</t>
  </si>
  <si>
    <t>4241</t>
  </si>
  <si>
    <t>30</t>
  </si>
  <si>
    <t>33</t>
  </si>
  <si>
    <t>35</t>
  </si>
  <si>
    <t>38</t>
  </si>
  <si>
    <t>39</t>
  </si>
  <si>
    <t>50</t>
  </si>
  <si>
    <t>UKUPNO PROJEKCIJA PLANA 2022.</t>
  </si>
  <si>
    <t>PLAN RASHODA GLAVA 04. USTANOVE  U SREDNJOŠKOLSKOM OBRAZOVANJU</t>
  </si>
  <si>
    <t>Tablica 1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</si>
  <si>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</si>
  <si>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</si>
  <si>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</si>
  <si>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</si>
  <si>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</si>
  <si>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</si>
  <si>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</si>
  <si>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</si>
  <si>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</si>
  <si>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</si>
  <si>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</si>
  <si>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</si>
  <si>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</si>
  <si>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</si>
  <si>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</si>
  <si>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</si>
  <si>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</si>
  <si>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</si>
  <si>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</si>
  <si>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</si>
  <si>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</si>
  <si>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</si>
  <si>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</si>
  <si>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</si>
  <si>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</si>
  <si>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</si>
  <si>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</si>
  <si>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</si>
  <si>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</si>
  <si>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</si>
  <si>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</si>
  <si>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</si>
  <si>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</si>
  <si>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</si>
  <si>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</si>
  <si>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</si>
  <si>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</si>
  <si>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</si>
  <si>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</si>
  <si>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</si>
  <si>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</si>
  <si>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</si>
  <si>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</si>
  <si>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</si>
  <si>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</si>
  <si>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</si>
  <si>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</si>
  <si>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</si>
  <si>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</si>
  <si>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</si>
  <si>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</si>
  <si>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</si>
  <si>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</si>
  <si>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</si>
  <si>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</si>
  <si>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</si>
  <si>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</si>
  <si>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</si>
  <si>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</si>
  <si>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</si>
  <si>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</si>
  <si>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</si>
  <si>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67</t>
  </si>
  <si>
    <t>Prihodi iz nadležnog proračuna i HZZO-a na temelju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</si>
  <si>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</si>
  <si>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</si>
  <si>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</si>
  <si>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</si>
  <si>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</si>
  <si>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</si>
  <si>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</si>
  <si>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</si>
  <si>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 xml:space="preserve">Kazne, upravne mjere i ostali prihodi </t>
  </si>
  <si>
    <t xml:space="preserve">Ostali prihodi </t>
  </si>
  <si>
    <t>Ostali prihodi</t>
  </si>
  <si>
    <t>Višak prihoda poslovanja - preneseni</t>
  </si>
  <si>
    <t>Manjak prihoda poslovanja - preneseni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</si>
  <si>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</si>
  <si>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</si>
  <si>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</si>
  <si>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 xml:space="preserve">Prihodi od prodaje postrojenja i opreme </t>
  </si>
  <si>
    <t xml:space="preserve">Komunikacijska oprema </t>
  </si>
  <si>
    <t xml:space="preserve">Prihodi od prodaje prijevoznih sredstava 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</si>
  <si>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</si>
  <si>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</si>
  <si>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</si>
  <si>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</si>
  <si>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</si>
  <si>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</si>
  <si>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</si>
  <si>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</si>
  <si>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</si>
  <si>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 xml:space="preserve">Višak prihoda od nefinancijske imovine - preneseni </t>
  </si>
  <si>
    <t xml:space="preserve">Manjak prihoda od nefinancijske imovine - preneseni </t>
  </si>
  <si>
    <t>UKUPNI PRIHODI</t>
  </si>
  <si>
    <t>92211,92221,92212,92222</t>
  </si>
  <si>
    <t>Ukupni višak/manjak prihoda -  preneseni</t>
  </si>
  <si>
    <t>UKUPNI PRIHODI - LIMIT ZA UKUPNE RASHODE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</si>
  <si>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</si>
  <si>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</si>
  <si>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</si>
  <si>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</si>
  <si>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</si>
  <si>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</si>
  <si>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</si>
  <si>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</si>
  <si>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</si>
  <si>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</si>
  <si>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povrata depozita i jamčevnih pologa</t>
  </si>
  <si>
    <t>Primici od povrata depozita od kreditnih i ostalih institucija- tuzemni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</si>
  <si>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</si>
  <si>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</si>
  <si>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</si>
  <si>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</si>
  <si>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</si>
  <si>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</si>
  <si>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</si>
  <si>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</si>
  <si>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</si>
  <si>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</si>
  <si>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</si>
  <si>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</si>
  <si>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</si>
  <si>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</si>
  <si>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</si>
  <si>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</si>
  <si>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</si>
  <si>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</si>
  <si>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</si>
  <si>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</si>
  <si>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UKUPNO VIŠAK/MANJAK PRIHODA I PRIMITAKA PRENESENI</t>
  </si>
  <si>
    <t>1.1.3.-pojačani standard</t>
  </si>
  <si>
    <t>REGIONALNI CENTRI KOMPETENTNOSTI</t>
  </si>
  <si>
    <t>3.1.1.</t>
  </si>
  <si>
    <t>4.3.1.</t>
  </si>
  <si>
    <t>5.2.1.</t>
  </si>
  <si>
    <t>5.1.1.</t>
  </si>
  <si>
    <t>5.6.1.</t>
  </si>
  <si>
    <t>6.1.1.</t>
  </si>
  <si>
    <t>8.1.1.</t>
  </si>
  <si>
    <t>3221</t>
  </si>
  <si>
    <t>361</t>
  </si>
  <si>
    <t>Pomoći inozemnim valadama</t>
  </si>
  <si>
    <t>3611</t>
  </si>
  <si>
    <t>Tekuće pomoći inozemnim valadama</t>
  </si>
  <si>
    <t>3612</t>
  </si>
  <si>
    <t>Kapitalne pomoći inozemnim valadama</t>
  </si>
  <si>
    <t>368</t>
  </si>
  <si>
    <t>3681</t>
  </si>
  <si>
    <t>3682</t>
  </si>
  <si>
    <t>Pomoći temeljem prijenosa EU sredstava</t>
  </si>
  <si>
    <t>Tekuće pomoći temeljem prijenosa EU sredstava</t>
  </si>
  <si>
    <t>Kapitalne pomoći temeljem prijenosa EU sredstava</t>
  </si>
  <si>
    <t>369</t>
  </si>
  <si>
    <t>Prijenosi između proračunskih korisnika istog proračuna</t>
  </si>
  <si>
    <t>3691</t>
  </si>
  <si>
    <t>3692</t>
  </si>
  <si>
    <t>Tekući prijenosi između proračunskih korisnika istog proračuna</t>
  </si>
  <si>
    <t>Kapitalni prijenosi između proračunskih korisnika istog proračuna</t>
  </si>
  <si>
    <t>1.2.2-decentralizirana sredstva</t>
  </si>
  <si>
    <t>1.2.2 decentralizirana sredstva</t>
  </si>
  <si>
    <t>1.1.3-pojačani standard</t>
  </si>
  <si>
    <t>E TEHNICARI</t>
  </si>
  <si>
    <t>NAPOMENA</t>
  </si>
  <si>
    <t>639</t>
  </si>
  <si>
    <t>Tekući prijenosi između proračunskih korisnika istog proračuna temeljem prijenosa EU sredstava</t>
  </si>
  <si>
    <t>PLAN PRIHODA I PRIMITAKA GLAVA 04. USTANOVE U SREDNJOŠKOLSKOM OBRAZOVANJU</t>
  </si>
  <si>
    <t>IZVOR 1.1.3</t>
  </si>
  <si>
    <t>MANJAK IZ GRADSKOG PRORAČUNA</t>
  </si>
  <si>
    <t>OBAVEZNO PROCIJENITI MANJAK IZ PRORAČUNA NA KRAJU 2021</t>
  </si>
  <si>
    <t>Pomoći od izvanproračunskih korisnika</t>
  </si>
  <si>
    <t>5.5.1.</t>
  </si>
  <si>
    <t>UKUPNO PRIJEDLOG PLANA 2022</t>
  </si>
  <si>
    <t>7.1.1.</t>
  </si>
  <si>
    <t xml:space="preserve">Prihodi od prodaje  nefinancijske imovine </t>
  </si>
  <si>
    <t>Prihodi od prodaje  nefinancijske imovine</t>
  </si>
  <si>
    <t>A02 4109 DJELATNOST USTANOVA SREDNJEG ŠKOLSTVA I UČENIČKIH DOMOVA</t>
  </si>
  <si>
    <r>
      <rPr>
        <b/>
        <sz val="10"/>
        <color rgb="FFFF0000"/>
        <rFont val="Arial"/>
        <family val="2"/>
        <charset val="238"/>
      </rPr>
      <t>NAPOMENA:</t>
    </r>
    <r>
      <rPr>
        <b/>
        <sz val="10"/>
        <rFont val="Arial"/>
        <family val="2"/>
        <charset val="238"/>
      </rPr>
      <t>NAKNADE ZA RAD ŠKOLSKIH ODBORA PLANIRATE UNUTAR REDOVNE AKTIVNOSTI NA KONTU 3291 IZVOR 1.1.3 (PRIJE JE BILA POSEBNA AKTIVNOST)</t>
    </r>
  </si>
  <si>
    <r>
      <rPr>
        <b/>
        <sz val="10"/>
        <color rgb="FFFF0000"/>
        <rFont val="Arial"/>
        <family val="2"/>
        <charset val="238"/>
      </rPr>
      <t>NAPOMENA</t>
    </r>
    <r>
      <rPr>
        <b/>
        <sz val="10"/>
        <rFont val="Arial"/>
        <family val="2"/>
        <charset val="238"/>
      </rPr>
      <t>:MOŽE BITI I IZVOR 1.2.2. I IZVOR 1.1.3</t>
    </r>
  </si>
  <si>
    <t>Aktivnost A02 4109 A 410903   POMOĆNICI U NASTAVI</t>
  </si>
  <si>
    <t>SVEUKUPNO RASHODI GLAVA 04. SREDNJE ŠKOLE I UČENIČKI DOMOVI PO IZVORIMA</t>
  </si>
  <si>
    <t>54</t>
  </si>
  <si>
    <t>Izdaci za otplatu glavnice primljenih kredita i zajmova (AOP 584+589+593+595+602+607)</t>
  </si>
  <si>
    <t>Otplata glavnice primljenih kredita i zajmova od kreditnih i ostalih financijskih institucija izvan javnog sektora (AOP 596 do 601)</t>
  </si>
  <si>
    <t>Otplata glavnice primljenih kredita od tuzemnih kreditnih institucija izvan javnog sektora</t>
  </si>
  <si>
    <t>Otplata glavnice primljenih zajmova od ostalih tuzemnih financijskih institucija izvan javnog sektora</t>
  </si>
  <si>
    <t>342</t>
  </si>
  <si>
    <t>Kamate za primljene kredite i zajmove (AOP 200 do 206)</t>
  </si>
  <si>
    <t>Kamate za primljene kredite i zajmove od kreditnih i ostalih financijskih institucija izvan javnog sektora</t>
  </si>
  <si>
    <t>Kamate za primljene zajmove od trgovačkih društava i obrtnika izvan javnog sektora</t>
  </si>
  <si>
    <r>
      <rPr>
        <b/>
        <sz val="12"/>
        <rFont val="Arial"/>
        <family val="2"/>
        <charset val="238"/>
      </rPr>
      <t xml:space="preserve"> A02 4109 A 410901</t>
    </r>
    <r>
      <rPr>
        <b/>
        <sz val="10"/>
        <rFont val="Arial"/>
        <family val="2"/>
        <charset val="238"/>
      </rPr>
      <t xml:space="preserve">  REDOVNA DJELATNOST SREDNJIH ŠKOLA I UČENIČKIH DOMOVA</t>
    </r>
  </si>
  <si>
    <r>
      <rPr>
        <b/>
        <sz val="12"/>
        <rFont val="Arial"/>
        <family val="2"/>
        <charset val="238"/>
      </rPr>
      <t xml:space="preserve"> A02 4109 K 410901</t>
    </r>
    <r>
      <rPr>
        <b/>
        <sz val="10"/>
        <rFont val="Arial"/>
        <family val="2"/>
        <charset val="238"/>
      </rPr>
      <t xml:space="preserve">  ODRŽAVANJE I OPREMANJE SREDNJIH ŠKOLA I UČENIČKIH DOMOVA</t>
    </r>
  </si>
  <si>
    <r>
      <rPr>
        <b/>
        <sz val="12"/>
        <rFont val="Arial"/>
        <family val="2"/>
        <charset val="238"/>
      </rPr>
      <t>A02 4109 A 410902</t>
    </r>
    <r>
      <rPr>
        <b/>
        <sz val="10"/>
        <rFont val="Arial"/>
        <family val="2"/>
        <charset val="238"/>
      </rPr>
      <t xml:space="preserve">  IZVANNASTAVNE I OSTALE AKTIVNOSTI </t>
    </r>
  </si>
  <si>
    <r>
      <rPr>
        <b/>
        <sz val="12"/>
        <rFont val="Arial"/>
        <family val="2"/>
        <charset val="238"/>
      </rPr>
      <t>A02 4109 T 410903</t>
    </r>
    <r>
      <rPr>
        <b/>
        <sz val="10"/>
        <rFont val="Arial"/>
        <family val="2"/>
        <charset val="238"/>
      </rPr>
      <t xml:space="preserve">  POMOĆNICI U NASTAVI/STRUČNI KOMUNIKACIJSKI POSREDNICI KAO POTPORA INKLUZIVNOM OBRAZOVANJU-FAZA IV.</t>
    </r>
  </si>
  <si>
    <r>
      <rPr>
        <b/>
        <sz val="12"/>
        <rFont val="Arial"/>
        <family val="2"/>
        <charset val="238"/>
      </rPr>
      <t xml:space="preserve">A02 4109 A 410905  </t>
    </r>
    <r>
      <rPr>
        <b/>
        <sz val="10"/>
        <rFont val="Arial"/>
        <family val="2"/>
        <charset val="238"/>
      </rPr>
      <t xml:space="preserve">NABAVA UDŽBENIKA </t>
    </r>
  </si>
  <si>
    <r>
      <rPr>
        <b/>
        <sz val="12"/>
        <rFont val="Arial"/>
        <family val="2"/>
        <charset val="238"/>
      </rPr>
      <t xml:space="preserve">PROJEKT A02 4109 T 410902  </t>
    </r>
    <r>
      <rPr>
        <b/>
        <sz val="10"/>
        <rFont val="Arial"/>
        <family val="2"/>
        <charset val="238"/>
      </rPr>
      <t>SUFINANCIRANJE PROJEKTA PRIJAVLJENIH NA NATJEČAJE EUROPSKIH FONDOVA ILI PARTNERSTVA ZA EU FONDOVE</t>
    </r>
  </si>
  <si>
    <r>
      <rPr>
        <b/>
        <sz val="12"/>
        <rFont val="Arial"/>
        <family val="2"/>
        <charset val="238"/>
      </rPr>
      <t xml:space="preserve"> A02 4109 T 410901 </t>
    </r>
    <r>
      <rPr>
        <b/>
        <sz val="10"/>
        <rFont val="Arial"/>
        <family val="2"/>
        <charset val="238"/>
      </rPr>
      <t xml:space="preserve"> . ŠKOLSKA SHEMA VOĆE, POVRĆE I MLIJEČNI PROIZVODI</t>
    </r>
  </si>
  <si>
    <t>PRIJEDLOG FINANCIJSKOG PLANA (proračunski korisnik) ZA 2022. I                                                                                                                                                PROJEKCIJA PLANA ZA  2023. I 2024. GODINU</t>
  </si>
  <si>
    <t>Prijedlog plana 
za 2022.</t>
  </si>
  <si>
    <t>Projekcija plana
za 2023.</t>
  </si>
  <si>
    <t>Projekcija plana 
za 2024.</t>
  </si>
  <si>
    <t>FOND SOLIDARNOSTI</t>
  </si>
  <si>
    <t>5.7.1.</t>
  </si>
  <si>
    <t>NAZIV USTANOVE:</t>
  </si>
  <si>
    <t>VODITELJ/ICA RAČUNOVODSTVA:</t>
  </si>
  <si>
    <t>KONTAKT:</t>
  </si>
  <si>
    <t>NAZIV USTANOVE: GIMNAZIJA TITUŠA BREZOVAČKOG</t>
  </si>
  <si>
    <t>VODITELJ/ICA RAČUNOVODSTVA: NIKOLA KONJEVOD</t>
  </si>
  <si>
    <t>KONTAKT: 0952406601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</si>
</sst>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General_)"/>
  </numFmts>
  <fonts count="35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4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fgColor indexed="22"/>
        <bgColor theme="3" tint="0.59999389629810485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22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9" fillId="0" borderId="0"/>
    <xf numFmtId="39" fontId="16" fillId="0" borderId="0"/>
    <xf numFmtId="0" fontId="8" fillId="0" borderId="0"/>
    <xf numFmtId="0" fontId="19" fillId="0" borderId="0"/>
    <xf numFmtId="0" fontId="19" fillId="0" borderId="0"/>
    <xf numFmtId="0" fontId="25" fillId="0" borderId="0"/>
    <xf numFmtId="0" fontId="7" fillId="0" borderId="0"/>
    <xf numFmtId="164" fontId="19" fillId="0" borderId="0" applyFont="0" applyFill="0" applyBorder="0" applyAlignment="0" applyProtection="0"/>
    <xf numFmtId="0" fontId="22" fillId="0" borderId="0"/>
    <xf numFmtId="0" fontId="22" fillId="0" borderId="0"/>
    <xf numFmtId="0" fontId="19" fillId="0" borderId="0"/>
    <xf numFmtId="0" fontId="1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341">
    <xf numFmtId="0" fontId="0" fillId="0" borderId="0" xfId="0"/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quotePrefix="1" applyNumberFormat="1" applyFont="1" applyFill="1" applyBorder="1" applyAlignment="1" applyProtection="1">
      <alignment horizontal="left" wrapText="1"/>
    </xf>
    <xf numFmtId="3" fontId="15" fillId="0" borderId="1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15" fillId="2" borderId="1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5" fillId="0" borderId="2" xfId="0" quotePrefix="1" applyNumberFormat="1" applyFont="1" applyFill="1" applyBorder="1" applyAlignment="1" applyProtection="1">
      <alignment horizontal="left"/>
    </xf>
    <xf numFmtId="0" fontId="15" fillId="0" borderId="2" xfId="0" quotePrefix="1" applyFont="1" applyBorder="1" applyAlignment="1">
      <alignment horizontal="center" wrapText="1"/>
    </xf>
    <xf numFmtId="0" fontId="15" fillId="0" borderId="2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left" wrapText="1"/>
    </xf>
    <xf numFmtId="3" fontId="15" fillId="2" borderId="1" xfId="0" applyNumberFormat="1" applyFont="1" applyFill="1" applyBorder="1" applyAlignment="1" applyProtection="1">
      <alignment horizontal="right" wrapText="1"/>
    </xf>
    <xf numFmtId="0" fontId="17" fillId="2" borderId="3" xfId="0" applyFont="1" applyFill="1" applyBorder="1" applyAlignment="1">
      <alignment horizontal="left"/>
    </xf>
    <xf numFmtId="0" fontId="14" fillId="0" borderId="0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/>
    <xf numFmtId="0" fontId="19" fillId="0" borderId="0" xfId="5" applyProtection="1">
      <protection locked="0"/>
    </xf>
    <xf numFmtId="4" fontId="24" fillId="0" borderId="0" xfId="5" applyNumberFormat="1" applyFont="1"/>
    <xf numFmtId="0" fontId="19" fillId="0" borderId="0" xfId="4"/>
    <xf numFmtId="0" fontId="19" fillId="0" borderId="0" xfId="5"/>
    <xf numFmtId="0" fontId="19" fillId="0" borderId="0" xfId="4" applyBorder="1"/>
    <xf numFmtId="0" fontId="19" fillId="0" borderId="0" xfId="5" applyFill="1" applyBorder="1" applyAlignment="1">
      <alignment vertical="center"/>
    </xf>
    <xf numFmtId="0" fontId="19" fillId="0" borderId="0" xfId="4" applyFill="1"/>
    <xf numFmtId="0" fontId="29" fillId="2" borderId="10" xfId="4" applyFont="1" applyFill="1" applyBorder="1"/>
    <xf numFmtId="4" fontId="27" fillId="0" borderId="18" xfId="4" applyNumberFormat="1" applyFont="1" applyFill="1" applyBorder="1" applyAlignment="1" applyProtection="1">
      <alignment horizontal="right" vertical="center" shrinkToFit="1"/>
      <protection locked="0"/>
    </xf>
    <xf numFmtId="4" fontId="26" fillId="3" borderId="18" xfId="4" applyNumberFormat="1" applyFont="1" applyFill="1" applyBorder="1" applyAlignment="1" applyProtection="1">
      <alignment horizontal="right" vertical="center" shrinkToFit="1"/>
    </xf>
    <xf numFmtId="4" fontId="19" fillId="0" borderId="0" xfId="4" applyNumberFormat="1"/>
    <xf numFmtId="0" fontId="19" fillId="5" borderId="0" xfId="4" applyFill="1" applyBorder="1"/>
    <xf numFmtId="0" fontId="19" fillId="0" borderId="0" xfId="5" applyAlignment="1" applyProtection="1">
      <alignment horizontal="left"/>
      <protection locked="0"/>
    </xf>
    <xf numFmtId="0" fontId="19" fillId="0" borderId="0" xfId="4" applyBorder="1" applyAlignment="1">
      <alignment horizontal="left"/>
    </xf>
    <xf numFmtId="0" fontId="19" fillId="0" borderId="0" xfId="4" applyAlignment="1">
      <alignment horizontal="left"/>
    </xf>
    <xf numFmtId="0" fontId="19" fillId="0" borderId="0" xfId="4" applyProtection="1"/>
    <xf numFmtId="49" fontId="26" fillId="3" borderId="18" xfId="6" applyNumberFormat="1" applyFont="1" applyFill="1" applyBorder="1" applyAlignment="1" applyProtection="1">
      <alignment horizontal="left" vertical="center" wrapText="1"/>
    </xf>
    <xf numFmtId="49" fontId="26" fillId="3" borderId="18" xfId="0" applyNumberFormat="1" applyFont="1" applyFill="1" applyBorder="1" applyAlignment="1" applyProtection="1">
      <alignment horizontal="left" vertical="center" wrapText="1"/>
    </xf>
    <xf numFmtId="4" fontId="19" fillId="0" borderId="0" xfId="4" applyNumberFormat="1" applyProtection="1"/>
    <xf numFmtId="49" fontId="26" fillId="3" borderId="18" xfId="0" applyNumberFormat="1" applyFont="1" applyFill="1" applyBorder="1" applyAlignment="1" applyProtection="1">
      <alignment horizontal="left" vertical="center" shrinkToFit="1"/>
    </xf>
    <xf numFmtId="0" fontId="29" fillId="2" borderId="10" xfId="4" applyFont="1" applyFill="1" applyBorder="1" applyProtection="1"/>
    <xf numFmtId="0" fontId="19" fillId="0" borderId="0" xfId="4" applyFill="1" applyProtection="1"/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5" applyFont="1" applyFill="1" applyBorder="1" applyAlignment="1" applyProtection="1">
      <alignment horizontal="center" vertical="center"/>
    </xf>
    <xf numFmtId="0" fontId="30" fillId="2" borderId="0" xfId="4" applyFont="1" applyFill="1" applyAlignment="1" applyProtection="1">
      <alignment wrapText="1"/>
    </xf>
    <xf numFmtId="0" fontId="23" fillId="2" borderId="12" xfId="4" applyFont="1" applyFill="1" applyBorder="1" applyAlignment="1" applyProtection="1">
      <alignment horizontal="left" vertical="center"/>
    </xf>
    <xf numFmtId="0" fontId="23" fillId="2" borderId="17" xfId="4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49" fontId="26" fillId="2" borderId="9" xfId="4" applyNumberFormat="1" applyFont="1" applyFill="1" applyBorder="1" applyAlignment="1" applyProtection="1">
      <alignment horizontal="left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19" fillId="0" borderId="2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" fontId="24" fillId="0" borderId="0" xfId="5" applyNumberFormat="1" applyFont="1" applyProtection="1"/>
    <xf numFmtId="0" fontId="19" fillId="0" borderId="0" xfId="5" applyProtection="1"/>
    <xf numFmtId="0" fontId="19" fillId="0" borderId="0" xfId="5" applyFill="1" applyBorder="1" applyAlignment="1" applyProtection="1">
      <alignment vertical="center"/>
    </xf>
    <xf numFmtId="4" fontId="27" fillId="3" borderId="18" xfId="4" applyNumberFormat="1" applyFont="1" applyFill="1" applyBorder="1" applyAlignment="1" applyProtection="1">
      <alignment horizontal="right" vertical="center" shrinkToFit="1"/>
    </xf>
    <xf numFmtId="0" fontId="19" fillId="0" borderId="0" xfId="4" applyBorder="1" applyProtection="1"/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4" fontId="27" fillId="0" borderId="18" xfId="4" applyNumberFormat="1" applyFont="1" applyFill="1" applyBorder="1" applyAlignment="1" applyProtection="1">
      <alignment horizontal="right" vertical="center" shrinkToFit="1"/>
    </xf>
    <xf numFmtId="0" fontId="19" fillId="0" borderId="0" xfId="4" applyProtection="1">
      <protection locked="0"/>
    </xf>
    <xf numFmtId="0" fontId="19" fillId="0" borderId="0" xfId="4" applyFill="1" applyProtection="1">
      <protection locked="0"/>
    </xf>
    <xf numFmtId="0" fontId="19" fillId="0" borderId="0" xfId="5" applyFill="1" applyBorder="1" applyAlignment="1" applyProtection="1">
      <alignment vertical="center"/>
      <protection locked="0"/>
    </xf>
    <xf numFmtId="0" fontId="23" fillId="2" borderId="0" xfId="5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29" fillId="0" borderId="0" xfId="5" applyFont="1" applyFill="1" applyBorder="1" applyAlignment="1" applyProtection="1">
      <alignment horizontal="center" vertical="center"/>
    </xf>
    <xf numFmtId="4" fontId="26" fillId="4" borderId="0" xfId="4" applyNumberFormat="1" applyFont="1" applyFill="1" applyBorder="1" applyAlignment="1" applyProtection="1">
      <alignment horizontal="right" vertical="center" shrinkToFit="1"/>
    </xf>
    <xf numFmtId="0" fontId="23" fillId="2" borderId="0" xfId="5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 applyProtection="1">
      <alignment horizontal="right"/>
      <protection locked="0"/>
    </xf>
    <xf numFmtId="3" fontId="15" fillId="0" borderId="1" xfId="0" applyNumberFormat="1" applyFont="1" applyFill="1" applyBorder="1" applyAlignment="1" applyProtection="1">
      <alignment horizontal="right" wrapText="1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2" borderId="3" xfId="0" quotePrefix="1" applyNumberFormat="1" applyFont="1" applyFill="1" applyBorder="1" applyAlignment="1" applyProtection="1">
      <alignment horizontal="right"/>
      <protection locked="0"/>
    </xf>
    <xf numFmtId="3" fontId="15" fillId="2" borderId="1" xfId="0" applyNumberFormat="1" applyFont="1" applyFill="1" applyBorder="1" applyAlignment="1" applyProtection="1">
      <alignment horizontal="right" wrapText="1"/>
      <protection locked="0"/>
    </xf>
    <xf numFmtId="0" fontId="19" fillId="0" borderId="0" xfId="4" applyAlignment="1" applyProtection="1">
      <alignment horizontal="left"/>
      <protection locked="0"/>
    </xf>
    <xf numFmtId="4" fontId="19" fillId="0" borderId="0" xfId="4" applyNumberFormat="1" applyProtection="1">
      <protection locked="0"/>
    </xf>
    <xf numFmtId="0" fontId="23" fillId="2" borderId="12" xfId="0" applyFont="1" applyFill="1" applyBorder="1" applyAlignment="1" applyProtection="1">
      <alignment horizontal="center" vertical="center" wrapText="1"/>
    </xf>
    <xf numFmtId="0" fontId="19" fillId="0" borderId="0" xfId="5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23" fillId="0" borderId="6" xfId="4" applyFont="1" applyFill="1" applyBorder="1" applyAlignment="1" applyProtection="1">
      <alignment horizontal="center" vertical="center"/>
      <protection locked="0"/>
    </xf>
    <xf numFmtId="0" fontId="19" fillId="0" borderId="6" xfId="5" applyFill="1" applyBorder="1" applyAlignment="1" applyProtection="1">
      <alignment vertical="center"/>
      <protection locked="0"/>
    </xf>
    <xf numFmtId="0" fontId="23" fillId="7" borderId="1" xfId="0" applyFont="1" applyFill="1" applyBorder="1" applyAlignment="1" applyProtection="1">
      <alignment horizontal="center" vertical="center" wrapText="1"/>
    </xf>
    <xf numFmtId="0" fontId="23" fillId="2" borderId="1" xfId="4" applyFont="1" applyFill="1" applyBorder="1" applyAlignment="1" applyProtection="1">
      <alignment horizontal="center" vertical="center"/>
    </xf>
    <xf numFmtId="0" fontId="23" fillId="2" borderId="4" xfId="4" applyFont="1" applyFill="1" applyBorder="1" applyAlignment="1" applyProtection="1">
      <alignment horizontal="center" vertical="center"/>
    </xf>
    <xf numFmtId="49" fontId="26" fillId="3" borderId="34" xfId="6" applyNumberFormat="1" applyFont="1" applyFill="1" applyBorder="1" applyAlignment="1" applyProtection="1">
      <alignment horizontal="left" vertical="center" wrapText="1"/>
    </xf>
    <xf numFmtId="49" fontId="26" fillId="3" borderId="34" xfId="4" applyNumberFormat="1" applyFont="1" applyFill="1" applyBorder="1" applyAlignment="1" applyProtection="1">
      <alignment horizontal="left" vertical="center" wrapText="1"/>
    </xf>
    <xf numFmtId="4" fontId="26" fillId="3" borderId="34" xfId="4" applyNumberFormat="1" applyFont="1" applyFill="1" applyBorder="1" applyAlignment="1" applyProtection="1">
      <alignment horizontal="right" vertical="center" shrinkToFit="1"/>
    </xf>
    <xf numFmtId="49" fontId="26" fillId="3" borderId="35" xfId="6" applyNumberFormat="1" applyFont="1" applyFill="1" applyBorder="1" applyAlignment="1" applyProtection="1">
      <alignment horizontal="left" vertical="center" wrapText="1"/>
    </xf>
    <xf numFmtId="49" fontId="26" fillId="3" borderId="35" xfId="4" applyNumberFormat="1" applyFont="1" applyFill="1" applyBorder="1" applyAlignment="1" applyProtection="1">
      <alignment horizontal="left" vertical="center" wrapText="1"/>
    </xf>
    <xf numFmtId="4" fontId="26" fillId="3" borderId="35" xfId="4" applyNumberFormat="1" applyFont="1" applyFill="1" applyBorder="1" applyAlignment="1" applyProtection="1">
      <alignment horizontal="right" vertical="center" shrinkToFit="1"/>
    </xf>
    <xf numFmtId="49" fontId="27" fillId="0" borderId="35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35" xfId="4" applyNumberFormat="1" applyFont="1" applyFill="1" applyBorder="1" applyAlignment="1" applyProtection="1">
      <alignment horizontal="left" vertical="center" wrapText="1"/>
      <protection hidden="1"/>
    </xf>
    <xf numFmtId="4" fontId="27" fillId="3" borderId="35" xfId="4" applyNumberFormat="1" applyFont="1" applyFill="1" applyBorder="1" applyAlignment="1" applyProtection="1">
      <alignment horizontal="right" vertical="center" shrinkToFit="1"/>
    </xf>
    <xf numFmtId="4" fontId="27" fillId="0" borderId="35" xfId="4" applyNumberFormat="1" applyFont="1" applyFill="1" applyBorder="1" applyAlignment="1" applyProtection="1">
      <alignment horizontal="right" vertical="center" shrinkToFit="1"/>
    </xf>
    <xf numFmtId="4" fontId="27" fillId="0" borderId="35" xfId="4" applyNumberFormat="1" applyFont="1" applyFill="1" applyBorder="1" applyAlignment="1" applyProtection="1">
      <alignment horizontal="right" vertical="center" shrinkToFit="1"/>
      <protection locked="0"/>
    </xf>
    <xf numFmtId="49" fontId="26" fillId="3" borderId="35" xfId="4" applyNumberFormat="1" applyFont="1" applyFill="1" applyBorder="1" applyAlignment="1" applyProtection="1">
      <alignment horizontal="left" vertical="center" shrinkToFit="1"/>
    </xf>
    <xf numFmtId="49" fontId="27" fillId="0" borderId="35" xfId="4" applyNumberFormat="1" applyFont="1" applyFill="1" applyBorder="1" applyAlignment="1" applyProtection="1">
      <alignment horizontal="left" vertical="center" wrapText="1" shrinkToFit="1"/>
      <protection hidden="1"/>
    </xf>
    <xf numFmtId="49" fontId="28" fillId="3" borderId="35" xfId="4" applyNumberFormat="1" applyFont="1" applyFill="1" applyBorder="1" applyAlignment="1" applyProtection="1">
      <alignment horizontal="left" vertical="center" shrinkToFit="1"/>
    </xf>
    <xf numFmtId="49" fontId="27" fillId="0" borderId="35" xfId="4" applyNumberFormat="1" applyFont="1" applyFill="1" applyBorder="1" applyAlignment="1" applyProtection="1">
      <alignment horizontal="left" vertical="center" shrinkToFit="1"/>
      <protection hidden="1"/>
    </xf>
    <xf numFmtId="4" fontId="27" fillId="0" borderId="35" xfId="4" applyNumberFormat="1" applyFont="1" applyBorder="1" applyAlignment="1" applyProtection="1">
      <alignment horizontal="right" vertical="center"/>
    </xf>
    <xf numFmtId="49" fontId="27" fillId="0" borderId="36" xfId="6" applyNumberFormat="1" applyFont="1" applyFill="1" applyBorder="1" applyAlignment="1" applyProtection="1">
      <alignment horizontal="left" vertical="center" wrapText="1"/>
      <protection hidden="1"/>
    </xf>
    <xf numFmtId="49" fontId="27" fillId="0" borderId="36" xfId="4" applyNumberFormat="1" applyFont="1" applyFill="1" applyBorder="1" applyAlignment="1" applyProtection="1">
      <alignment horizontal="left" vertical="center" wrapText="1"/>
      <protection hidden="1"/>
    </xf>
    <xf numFmtId="4" fontId="27" fillId="0" borderId="36" xfId="4" applyNumberFormat="1" applyFont="1" applyFill="1" applyBorder="1" applyAlignment="1" applyProtection="1">
      <alignment horizontal="right" vertical="center" shrinkToFit="1"/>
    </xf>
    <xf numFmtId="4" fontId="27" fillId="3" borderId="36" xfId="4" applyNumberFormat="1" applyFont="1" applyFill="1" applyBorder="1" applyAlignment="1" applyProtection="1">
      <alignment horizontal="right" vertical="center" shrinkToFit="1"/>
    </xf>
    <xf numFmtId="4" fontId="27" fillId="0" borderId="36" xfId="4" applyNumberFormat="1" applyFont="1" applyFill="1" applyBorder="1" applyAlignment="1" applyProtection="1">
      <alignment horizontal="right" vertical="center" shrinkToFit="1"/>
      <protection locked="0"/>
    </xf>
    <xf numFmtId="49" fontId="31" fillId="3" borderId="35" xfId="6" applyNumberFormat="1" applyFont="1" applyFill="1" applyBorder="1" applyAlignment="1" applyProtection="1">
      <alignment horizontal="left" vertical="center" wrapText="1"/>
    </xf>
    <xf numFmtId="49" fontId="31" fillId="3" borderId="35" xfId="0" applyNumberFormat="1" applyFont="1" applyFill="1" applyBorder="1" applyAlignment="1" applyProtection="1">
      <alignment horizontal="left" vertical="center" wrapText="1"/>
    </xf>
    <xf numFmtId="4" fontId="32" fillId="3" borderId="35" xfId="4" applyNumberFormat="1" applyFont="1" applyFill="1" applyBorder="1" applyAlignment="1" applyProtection="1">
      <alignment horizontal="right" vertical="center" shrinkToFit="1"/>
    </xf>
    <xf numFmtId="4" fontId="32" fillId="0" borderId="35" xfId="4" applyNumberFormat="1" applyFont="1" applyFill="1" applyBorder="1" applyAlignment="1" applyProtection="1">
      <alignment horizontal="right" vertical="center" shrinkToFit="1"/>
      <protection locked="0"/>
    </xf>
    <xf numFmtId="49" fontId="26" fillId="3" borderId="37" xfId="4" applyNumberFormat="1" applyFont="1" applyFill="1" applyBorder="1" applyAlignment="1" applyProtection="1">
      <alignment horizontal="left" vertical="center" wrapText="1"/>
    </xf>
    <xf numFmtId="4" fontId="26" fillId="3" borderId="37" xfId="4" applyNumberFormat="1" applyFont="1" applyFill="1" applyBorder="1" applyAlignment="1" applyProtection="1">
      <alignment horizontal="right" vertical="center" shrinkToFit="1"/>
    </xf>
    <xf numFmtId="49" fontId="31" fillId="3" borderId="18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18" xfId="0" applyNumberFormat="1" applyFont="1" applyFill="1" applyBorder="1" applyAlignment="1" applyProtection="1">
      <alignment horizontal="left" vertical="center" wrapText="1"/>
      <protection hidden="1"/>
    </xf>
    <xf numFmtId="49" fontId="31" fillId="3" borderId="18" xfId="6" applyNumberFormat="1" applyFont="1" applyFill="1" applyBorder="1" applyAlignment="1" applyProtection="1">
      <alignment horizontal="left" vertical="center" wrapText="1"/>
    </xf>
    <xf numFmtId="49" fontId="31" fillId="3" borderId="18" xfId="0" applyNumberFormat="1" applyFont="1" applyFill="1" applyBorder="1" applyAlignment="1" applyProtection="1">
      <alignment horizontal="left" vertical="center" wrapText="1"/>
    </xf>
    <xf numFmtId="4" fontId="31" fillId="3" borderId="35" xfId="4" applyNumberFormat="1" applyFont="1" applyFill="1" applyBorder="1" applyAlignment="1" applyProtection="1">
      <alignment horizontal="right" vertical="center" shrinkToFit="1"/>
    </xf>
    <xf numFmtId="0" fontId="23" fillId="3" borderId="35" xfId="4" applyFont="1" applyFill="1" applyBorder="1" applyAlignment="1" applyProtection="1">
      <alignment horizontal="left" vertical="center"/>
    </xf>
    <xf numFmtId="0" fontId="23" fillId="3" borderId="35" xfId="18" applyFont="1" applyFill="1" applyBorder="1" applyAlignment="1" applyProtection="1">
      <alignment horizontal="left" vertical="center" wrapText="1"/>
    </xf>
    <xf numFmtId="0" fontId="19" fillId="0" borderId="35" xfId="18" applyFont="1" applyFill="1" applyBorder="1" applyAlignment="1">
      <alignment horizontal="left" vertical="center" wrapText="1"/>
    </xf>
    <xf numFmtId="0" fontId="26" fillId="3" borderId="35" xfId="18" applyFont="1" applyFill="1" applyBorder="1" applyAlignment="1" applyProtection="1">
      <alignment horizontal="left" vertical="center" wrapText="1"/>
    </xf>
    <xf numFmtId="0" fontId="27" fillId="0" borderId="35" xfId="18" applyFont="1" applyFill="1" applyBorder="1" applyAlignment="1">
      <alignment horizontal="left" vertical="center" wrapText="1"/>
    </xf>
    <xf numFmtId="49" fontId="26" fillId="3" borderId="37" xfId="6" applyNumberFormat="1" applyFont="1" applyFill="1" applyBorder="1" applyAlignment="1" applyProtection="1">
      <alignment horizontal="left" vertical="center" wrapText="1"/>
    </xf>
    <xf numFmtId="4" fontId="26" fillId="9" borderId="35" xfId="4" applyNumberFormat="1" applyFont="1" applyFill="1" applyBorder="1" applyAlignment="1" applyProtection="1">
      <alignment horizontal="right" vertical="center" shrinkToFit="1"/>
    </xf>
    <xf numFmtId="4" fontId="26" fillId="3" borderId="40" xfId="4" applyNumberFormat="1" applyFont="1" applyFill="1" applyBorder="1" applyAlignment="1" applyProtection="1">
      <alignment horizontal="right" vertical="center" shrinkToFit="1"/>
    </xf>
    <xf numFmtId="4" fontId="26" fillId="12" borderId="34" xfId="4" applyNumberFormat="1" applyFont="1" applyFill="1" applyBorder="1" applyAlignment="1" applyProtection="1">
      <alignment horizontal="right" vertical="center" shrinkToFit="1"/>
    </xf>
    <xf numFmtId="0" fontId="19" fillId="13" borderId="0" xfId="4" applyFill="1" applyProtection="1"/>
    <xf numFmtId="4" fontId="26" fillId="12" borderId="35" xfId="4" applyNumberFormat="1" applyFont="1" applyFill="1" applyBorder="1" applyAlignment="1" applyProtection="1">
      <alignment horizontal="right" vertical="center" shrinkToFit="1"/>
    </xf>
    <xf numFmtId="4" fontId="32" fillId="13" borderId="35" xfId="4" applyNumberFormat="1" applyFont="1" applyFill="1" applyBorder="1" applyAlignment="1" applyProtection="1">
      <alignment horizontal="right" vertical="center" shrinkToFit="1"/>
      <protection locked="0"/>
    </xf>
    <xf numFmtId="4" fontId="32" fillId="13" borderId="35" xfId="4" applyNumberFormat="1" applyFont="1" applyFill="1" applyBorder="1" applyAlignment="1" applyProtection="1">
      <alignment horizontal="right" vertical="center"/>
      <protection locked="0"/>
    </xf>
    <xf numFmtId="0" fontId="33" fillId="13" borderId="0" xfId="4" applyFont="1" applyFill="1" applyProtection="1"/>
    <xf numFmtId="4" fontId="26" fillId="12" borderId="37" xfId="4" applyNumberFormat="1" applyFont="1" applyFill="1" applyBorder="1" applyAlignment="1" applyProtection="1">
      <alignment horizontal="right" vertical="center" shrinkToFit="1"/>
    </xf>
    <xf numFmtId="0" fontId="23" fillId="3" borderId="35" xfId="19" applyFont="1" applyFill="1" applyBorder="1" applyAlignment="1" applyProtection="1">
      <alignment horizontal="left" vertical="center" wrapText="1"/>
    </xf>
    <xf numFmtId="0" fontId="19" fillId="8" borderId="35" xfId="19" applyFont="1" applyFill="1" applyBorder="1" applyAlignment="1">
      <alignment horizontal="left" vertical="center" wrapText="1"/>
    </xf>
    <xf numFmtId="0" fontId="26" fillId="3" borderId="35" xfId="19" applyFont="1" applyFill="1" applyBorder="1" applyAlignment="1" applyProtection="1">
      <alignment horizontal="left" vertical="center"/>
    </xf>
    <xf numFmtId="0" fontId="27" fillId="0" borderId="35" xfId="19" applyFont="1" applyFill="1" applyBorder="1" applyAlignment="1">
      <alignment horizontal="left" vertical="center"/>
    </xf>
    <xf numFmtId="0" fontId="27" fillId="8" borderId="35" xfId="19" applyFont="1" applyFill="1" applyBorder="1" applyAlignment="1">
      <alignment horizontal="left" vertical="center" wrapText="1"/>
    </xf>
    <xf numFmtId="0" fontId="26" fillId="3" borderId="35" xfId="19" applyFont="1" applyFill="1" applyBorder="1" applyAlignment="1" applyProtection="1">
      <alignment horizontal="left" vertical="center" wrapText="1"/>
    </xf>
    <xf numFmtId="4" fontId="27" fillId="13" borderId="35" xfId="4" applyNumberFormat="1" applyFont="1" applyFill="1" applyBorder="1" applyAlignment="1" applyProtection="1">
      <alignment horizontal="right" vertical="center" shrinkToFit="1"/>
      <protection locked="0"/>
    </xf>
    <xf numFmtId="4" fontId="26" fillId="14" borderId="35" xfId="4" applyNumberFormat="1" applyFont="1" applyFill="1" applyBorder="1" applyAlignment="1" applyProtection="1">
      <alignment horizontal="right" vertical="center" shrinkToFit="1"/>
    </xf>
    <xf numFmtId="4" fontId="26" fillId="12" borderId="18" xfId="4" applyNumberFormat="1" applyFont="1" applyFill="1" applyBorder="1" applyAlignment="1" applyProtection="1">
      <alignment horizontal="right" vertical="center" shrinkToFit="1"/>
    </xf>
    <xf numFmtId="14" fontId="23" fillId="2" borderId="1" xfId="5" applyNumberFormat="1" applyFont="1" applyFill="1" applyBorder="1" applyAlignment="1" applyProtection="1">
      <alignment horizontal="center" vertical="center"/>
    </xf>
    <xf numFmtId="49" fontId="27" fillId="0" borderId="43" xfId="6" applyNumberFormat="1" applyFont="1" applyFill="1" applyBorder="1" applyAlignment="1" applyProtection="1">
      <alignment horizontal="left" vertical="top" wrapText="1"/>
      <protection hidden="1"/>
    </xf>
    <xf numFmtId="49" fontId="27" fillId="0" borderId="44" xfId="0" applyNumberFormat="1" applyFont="1" applyFill="1" applyBorder="1" applyAlignment="1" applyProtection="1">
      <alignment horizontal="left" vertical="top" wrapText="1"/>
      <protection hidden="1"/>
    </xf>
    <xf numFmtId="49" fontId="26" fillId="3" borderId="43" xfId="6" applyNumberFormat="1" applyFont="1" applyFill="1" applyBorder="1" applyAlignment="1" applyProtection="1">
      <alignment horizontal="left" vertical="top" wrapText="1"/>
      <protection hidden="1"/>
    </xf>
    <xf numFmtId="49" fontId="26" fillId="3" borderId="44" xfId="0" applyNumberFormat="1" applyFont="1" applyFill="1" applyBorder="1" applyAlignment="1" applyProtection="1">
      <alignment horizontal="left" vertical="top" wrapText="1"/>
      <protection hidden="1"/>
    </xf>
    <xf numFmtId="0" fontId="23" fillId="2" borderId="12" xfId="0" applyFont="1" applyFill="1" applyBorder="1" applyAlignment="1" applyProtection="1">
      <alignment horizontal="center" vertical="center" wrapText="1"/>
    </xf>
    <xf numFmtId="0" fontId="19" fillId="2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left"/>
    </xf>
    <xf numFmtId="3" fontId="15" fillId="17" borderId="3" xfId="0" quotePrefix="1" applyNumberFormat="1" applyFont="1" applyFill="1" applyBorder="1" applyAlignment="1" applyProtection="1">
      <alignment horizontal="right"/>
      <protection locked="0"/>
    </xf>
    <xf numFmtId="3" fontId="15" fillId="17" borderId="1" xfId="0" applyNumberFormat="1" applyFont="1" applyFill="1" applyBorder="1" applyAlignment="1" applyProtection="1">
      <alignment horizontal="right" wrapText="1"/>
      <protection locked="0"/>
    </xf>
    <xf numFmtId="4" fontId="27" fillId="17" borderId="35" xfId="4" applyNumberFormat="1" applyFont="1" applyFill="1" applyBorder="1" applyAlignment="1" applyProtection="1">
      <alignment horizontal="right" vertical="center" shrinkToFit="1"/>
      <protection locked="0"/>
    </xf>
    <xf numFmtId="4" fontId="27" fillId="6" borderId="35" xfId="4" applyNumberFormat="1" applyFont="1" applyFill="1" applyBorder="1" applyAlignment="1" applyProtection="1">
      <alignment horizontal="right" vertical="center" shrinkToFit="1"/>
      <protection locked="0"/>
    </xf>
    <xf numFmtId="4" fontId="27" fillId="6" borderId="35" xfId="4" applyNumberFormat="1" applyFont="1" applyFill="1" applyBorder="1" applyAlignment="1" applyProtection="1">
      <alignment horizontal="right" vertical="center" shrinkToFit="1"/>
    </xf>
    <xf numFmtId="4" fontId="27" fillId="17" borderId="18" xfId="4" applyNumberFormat="1" applyFont="1" applyFill="1" applyBorder="1" applyAlignment="1" applyProtection="1">
      <alignment horizontal="right" vertical="center" shrinkToFit="1"/>
      <protection locked="0"/>
    </xf>
    <xf numFmtId="4" fontId="23" fillId="15" borderId="28" xfId="4" applyNumberFormat="1" applyFont="1" applyFill="1" applyBorder="1" applyAlignment="1" applyProtection="1">
      <alignment horizontal="right" vertical="center" shrinkToFit="1"/>
    </xf>
    <xf numFmtId="4" fontId="23" fillId="15" borderId="0" xfId="4" applyNumberFormat="1" applyFont="1" applyFill="1" applyBorder="1" applyAlignment="1" applyProtection="1">
      <alignment horizontal="right" vertical="center" shrinkToFit="1"/>
    </xf>
    <xf numFmtId="0" fontId="19" fillId="10" borderId="0" xfId="4" applyFont="1" applyFill="1" applyProtection="1"/>
    <xf numFmtId="4" fontId="23" fillId="16" borderId="24" xfId="4" applyNumberFormat="1" applyFont="1" applyFill="1" applyBorder="1" applyAlignment="1" applyProtection="1">
      <alignment horizontal="right" vertical="center" shrinkToFit="1"/>
    </xf>
    <xf numFmtId="4" fontId="23" fillId="16" borderId="0" xfId="4" applyNumberFormat="1" applyFont="1" applyFill="1" applyBorder="1" applyAlignment="1" applyProtection="1">
      <alignment horizontal="right" vertical="center" shrinkToFit="1"/>
    </xf>
    <xf numFmtId="0" fontId="19" fillId="7" borderId="0" xfId="4" applyFont="1" applyFill="1" applyProtection="1"/>
    <xf numFmtId="0" fontId="19" fillId="13" borderId="0" xfId="4" applyFont="1" applyFill="1" applyProtection="1"/>
    <xf numFmtId="49" fontId="23" fillId="3" borderId="18" xfId="6" applyNumberFormat="1" applyFont="1" applyFill="1" applyBorder="1" applyAlignment="1" applyProtection="1">
      <alignment horizontal="left" vertical="center" wrapText="1"/>
    </xf>
    <xf numFmtId="49" fontId="23" fillId="3" borderId="18" xfId="0" applyNumberFormat="1" applyFont="1" applyFill="1" applyBorder="1" applyAlignment="1" applyProtection="1">
      <alignment horizontal="left" vertical="center" wrapText="1"/>
    </xf>
    <xf numFmtId="4" fontId="23" fillId="12" borderId="18" xfId="4" applyNumberFormat="1" applyFont="1" applyFill="1" applyBorder="1" applyAlignment="1" applyProtection="1">
      <alignment horizontal="right" vertical="center" shrinkToFit="1"/>
    </xf>
    <xf numFmtId="4" fontId="23" fillId="3" borderId="18" xfId="4" applyNumberFormat="1" applyFont="1" applyFill="1" applyBorder="1" applyAlignment="1" applyProtection="1">
      <alignment horizontal="right" vertical="center" shrinkToFit="1"/>
    </xf>
    <xf numFmtId="4" fontId="23" fillId="12" borderId="0" xfId="4" applyNumberFormat="1" applyFont="1" applyFill="1" applyBorder="1" applyAlignment="1" applyProtection="1">
      <alignment horizontal="right" vertical="center" shrinkToFit="1"/>
    </xf>
    <xf numFmtId="4" fontId="19" fillId="13" borderId="0" xfId="4" applyNumberFormat="1" applyFont="1" applyFill="1" applyProtection="1"/>
    <xf numFmtId="0" fontId="19" fillId="0" borderId="0" xfId="4" applyFont="1"/>
    <xf numFmtId="49" fontId="19" fillId="0" borderId="18" xfId="6" applyNumberFormat="1" applyFont="1" applyFill="1" applyBorder="1" applyAlignment="1" applyProtection="1">
      <alignment horizontal="left" vertical="center" wrapText="1"/>
      <protection hidden="1"/>
    </xf>
    <xf numFmtId="49" fontId="19" fillId="0" borderId="18" xfId="0" applyNumberFormat="1" applyFont="1" applyFill="1" applyBorder="1" applyAlignment="1" applyProtection="1">
      <alignment horizontal="left" vertical="center" wrapText="1"/>
      <protection hidden="1"/>
    </xf>
    <xf numFmtId="4" fontId="19" fillId="3" borderId="18" xfId="4" applyNumberFormat="1" applyFont="1" applyFill="1" applyBorder="1" applyAlignment="1" applyProtection="1">
      <alignment horizontal="right" vertical="center" shrinkToFit="1"/>
    </xf>
    <xf numFmtId="4" fontId="19" fillId="0" borderId="18" xfId="4" applyNumberFormat="1" applyFont="1" applyFill="1" applyBorder="1" applyAlignment="1" applyProtection="1">
      <alignment horizontal="right" vertical="center" shrinkToFit="1"/>
    </xf>
    <xf numFmtId="4" fontId="19" fillId="0" borderId="18" xfId="4" applyNumberFormat="1" applyFont="1" applyFill="1" applyBorder="1" applyAlignment="1" applyProtection="1">
      <alignment horizontal="right" vertical="center" shrinkToFit="1"/>
      <protection locked="0"/>
    </xf>
    <xf numFmtId="4" fontId="19" fillId="0" borderId="0" xfId="4" applyNumberFormat="1" applyFont="1" applyFill="1" applyBorder="1" applyAlignment="1" applyProtection="1">
      <alignment horizontal="right" vertical="center" shrinkToFit="1"/>
      <protection locked="0"/>
    </xf>
    <xf numFmtId="4" fontId="23" fillId="4" borderId="0" xfId="4" applyNumberFormat="1" applyFont="1" applyFill="1" applyBorder="1" applyAlignment="1" applyProtection="1">
      <alignment horizontal="right" vertical="center" shrinkToFit="1"/>
    </xf>
    <xf numFmtId="4" fontId="19" fillId="0" borderId="0" xfId="4" applyNumberFormat="1" applyFont="1"/>
    <xf numFmtId="49" fontId="19" fillId="0" borderId="18" xfId="0" applyNumberFormat="1" applyFont="1" applyFill="1" applyBorder="1" applyAlignment="1" applyProtection="1">
      <alignment horizontal="left" vertical="center" shrinkToFit="1"/>
      <protection hidden="1"/>
    </xf>
    <xf numFmtId="49" fontId="23" fillId="3" borderId="18" xfId="0" applyNumberFormat="1" applyFont="1" applyFill="1" applyBorder="1" applyAlignment="1" applyProtection="1">
      <alignment horizontal="left" vertical="center" shrinkToFit="1"/>
    </xf>
    <xf numFmtId="49" fontId="19" fillId="0" borderId="18" xfId="6" applyNumberFormat="1" applyFont="1" applyFill="1" applyBorder="1" applyAlignment="1" applyProtection="1">
      <alignment horizontal="left" vertical="center" wrapText="1"/>
    </xf>
    <xf numFmtId="49" fontId="19" fillId="0" borderId="18" xfId="0" applyNumberFormat="1" applyFont="1" applyFill="1" applyBorder="1" applyAlignment="1" applyProtection="1">
      <alignment horizontal="left" vertical="center" wrapText="1"/>
    </xf>
    <xf numFmtId="49" fontId="23" fillId="3" borderId="18" xfId="0" applyNumberFormat="1" applyFont="1" applyFill="1" applyBorder="1" applyAlignment="1" applyProtection="1">
      <alignment horizontal="left" vertical="center"/>
    </xf>
    <xf numFmtId="49" fontId="19" fillId="0" borderId="19" xfId="6" applyNumberFormat="1" applyFont="1" applyFill="1" applyBorder="1" applyAlignment="1" applyProtection="1">
      <alignment horizontal="left" vertical="center" wrapText="1"/>
      <protection hidden="1"/>
    </xf>
    <xf numFmtId="49" fontId="19" fillId="0" borderId="19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19" xfId="4" applyNumberFormat="1" applyFont="1" applyFill="1" applyBorder="1" applyAlignment="1" applyProtection="1">
      <alignment horizontal="right" vertical="center" shrinkToFit="1"/>
    </xf>
    <xf numFmtId="4" fontId="19" fillId="3" borderId="19" xfId="4" applyNumberFormat="1" applyFont="1" applyFill="1" applyBorder="1" applyAlignment="1" applyProtection="1">
      <alignment horizontal="right" vertical="center" shrinkToFit="1"/>
    </xf>
    <xf numFmtId="4" fontId="23" fillId="0" borderId="0" xfId="4" applyNumberFormat="1" applyFont="1" applyFill="1" applyBorder="1" applyAlignment="1" applyProtection="1">
      <alignment horizontal="center" vertical="center" shrinkToFit="1"/>
      <protection locked="0"/>
    </xf>
    <xf numFmtId="4" fontId="23" fillId="12" borderId="41" xfId="4" applyNumberFormat="1" applyFont="1" applyFill="1" applyBorder="1" applyAlignment="1" applyProtection="1">
      <alignment horizontal="right" vertical="center" shrinkToFit="1"/>
    </xf>
    <xf numFmtId="4" fontId="19" fillId="0" borderId="41" xfId="4" applyNumberFormat="1" applyFont="1" applyFill="1" applyBorder="1" applyAlignment="1" applyProtection="1">
      <alignment horizontal="right" vertical="center" shrinkToFit="1"/>
      <protection locked="0"/>
    </xf>
    <xf numFmtId="4" fontId="23" fillId="7" borderId="24" xfId="4" applyNumberFormat="1" applyFont="1" applyFill="1" applyBorder="1" applyAlignment="1" applyProtection="1">
      <alignment horizontal="right" vertical="center" shrinkToFit="1"/>
    </xf>
    <xf numFmtId="4" fontId="23" fillId="7" borderId="0" xfId="4" applyNumberFormat="1" applyFont="1" applyFill="1" applyBorder="1" applyAlignment="1" applyProtection="1">
      <alignment horizontal="right" vertical="center" shrinkToFit="1"/>
    </xf>
    <xf numFmtId="49" fontId="23" fillId="3" borderId="23" xfId="0" applyNumberFormat="1" applyFont="1" applyFill="1" applyBorder="1" applyAlignment="1" applyProtection="1">
      <alignment horizontal="center" vertical="center"/>
    </xf>
    <xf numFmtId="49" fontId="23" fillId="3" borderId="24" xfId="0" applyNumberFormat="1" applyFont="1" applyFill="1" applyBorder="1" applyAlignment="1" applyProtection="1">
      <alignment horizontal="left" vertical="center" wrapText="1"/>
    </xf>
    <xf numFmtId="165" fontId="23" fillId="3" borderId="24" xfId="0" applyNumberFormat="1" applyFont="1" applyFill="1" applyBorder="1" applyAlignment="1" applyProtection="1">
      <alignment horizontal="left" vertical="center" wrapText="1"/>
    </xf>
    <xf numFmtId="4" fontId="23" fillId="3" borderId="24" xfId="4" applyNumberFormat="1" applyFont="1" applyFill="1" applyBorder="1" applyAlignment="1" applyProtection="1">
      <alignment horizontal="right" vertical="center" shrinkToFit="1"/>
    </xf>
    <xf numFmtId="4" fontId="23" fillId="3" borderId="0" xfId="4" applyNumberFormat="1" applyFont="1" applyFill="1" applyBorder="1" applyAlignment="1" applyProtection="1">
      <alignment horizontal="right" vertical="center" shrinkToFit="1"/>
    </xf>
    <xf numFmtId="49" fontId="19" fillId="6" borderId="23" xfId="0" applyNumberFormat="1" applyFont="1" applyFill="1" applyBorder="1" applyAlignment="1" applyProtection="1">
      <alignment horizontal="center" vertical="center"/>
    </xf>
    <xf numFmtId="49" fontId="19" fillId="6" borderId="24" xfId="0" applyNumberFormat="1" applyFont="1" applyFill="1" applyBorder="1" applyAlignment="1" applyProtection="1">
      <alignment horizontal="left" vertical="center"/>
    </xf>
    <xf numFmtId="165" fontId="19" fillId="0" borderId="24" xfId="0" applyNumberFormat="1" applyFont="1" applyFill="1" applyBorder="1" applyAlignment="1" applyProtection="1">
      <alignment horizontal="left" vertical="center" wrapText="1"/>
    </xf>
    <xf numFmtId="4" fontId="19" fillId="0" borderId="24" xfId="4" applyNumberFormat="1" applyFont="1" applyFill="1" applyBorder="1" applyAlignment="1" applyProtection="1">
      <alignment horizontal="right" vertical="center" shrinkToFit="1"/>
    </xf>
    <xf numFmtId="4" fontId="19" fillId="17" borderId="18" xfId="4" applyNumberFormat="1" applyFont="1" applyFill="1" applyBorder="1" applyAlignment="1" applyProtection="1">
      <alignment horizontal="right" vertical="center" shrinkToFit="1"/>
      <protection locked="0"/>
    </xf>
    <xf numFmtId="4" fontId="19" fillId="3" borderId="24" xfId="4" applyNumberFormat="1" applyFont="1" applyFill="1" applyBorder="1" applyAlignment="1" applyProtection="1">
      <alignment horizontal="right" vertical="center" shrinkToFit="1"/>
    </xf>
    <xf numFmtId="49" fontId="23" fillId="3" borderId="24" xfId="0" applyNumberFormat="1" applyFont="1" applyFill="1" applyBorder="1" applyAlignment="1" applyProtection="1">
      <alignment horizontal="left" vertical="center"/>
    </xf>
    <xf numFmtId="49" fontId="19" fillId="6" borderId="24" xfId="0" applyNumberFormat="1" applyFont="1" applyFill="1" applyBorder="1" applyAlignment="1">
      <alignment horizontal="left" vertical="center"/>
    </xf>
    <xf numFmtId="0" fontId="19" fillId="6" borderId="24" xfId="0" applyFont="1" applyFill="1" applyBorder="1" applyAlignment="1">
      <alignment vertical="center"/>
    </xf>
    <xf numFmtId="0" fontId="23" fillId="3" borderId="24" xfId="0" applyFont="1" applyFill="1" applyBorder="1" applyAlignment="1" applyProtection="1">
      <alignment vertical="center"/>
    </xf>
    <xf numFmtId="165" fontId="19" fillId="6" borderId="24" xfId="0" applyNumberFormat="1" applyFont="1" applyFill="1" applyBorder="1" applyAlignment="1" applyProtection="1">
      <alignment horizontal="left" vertical="center" wrapText="1"/>
    </xf>
    <xf numFmtId="4" fontId="19" fillId="17" borderId="24" xfId="4" applyNumberFormat="1" applyFont="1" applyFill="1" applyBorder="1" applyAlignment="1" applyProtection="1">
      <alignment horizontal="right" vertical="center" shrinkToFit="1"/>
      <protection locked="0"/>
    </xf>
    <xf numFmtId="0" fontId="23" fillId="13" borderId="0" xfId="4" applyFont="1" applyFill="1" applyProtection="1"/>
    <xf numFmtId="0" fontId="23" fillId="3" borderId="0" xfId="4" applyFont="1" applyFill="1"/>
    <xf numFmtId="49" fontId="23" fillId="3" borderId="24" xfId="0" applyNumberFormat="1" applyFont="1" applyFill="1" applyBorder="1" applyAlignment="1">
      <alignment horizontal="left" vertical="center"/>
    </xf>
    <xf numFmtId="0" fontId="23" fillId="3" borderId="24" xfId="0" applyFont="1" applyFill="1" applyBorder="1" applyAlignment="1">
      <alignment vertical="center"/>
    </xf>
    <xf numFmtId="4" fontId="23" fillId="0" borderId="0" xfId="4" applyNumberFormat="1" applyFont="1" applyFill="1" applyBorder="1" applyAlignment="1" applyProtection="1">
      <alignment horizontal="right" vertical="center" shrinkToFit="1"/>
      <protection locked="0"/>
    </xf>
    <xf numFmtId="4" fontId="23" fillId="0" borderId="0" xfId="4" applyNumberFormat="1" applyFont="1"/>
    <xf numFmtId="0" fontId="23" fillId="0" borderId="0" xfId="4" applyFont="1"/>
    <xf numFmtId="4" fontId="19" fillId="3" borderId="0" xfId="4" applyNumberFormat="1" applyFont="1" applyFill="1" applyBorder="1" applyAlignment="1" applyProtection="1">
      <alignment horizontal="right" vertical="center" shrinkToFit="1"/>
    </xf>
    <xf numFmtId="4" fontId="19" fillId="0" borderId="0" xfId="4" applyNumberFormat="1" applyFont="1" applyFill="1" applyBorder="1" applyAlignment="1" applyProtection="1">
      <alignment horizontal="right" vertical="center" shrinkToFit="1"/>
    </xf>
    <xf numFmtId="4" fontId="19" fillId="17" borderId="0" xfId="4" applyNumberFormat="1" applyFont="1" applyFill="1" applyBorder="1" applyAlignment="1" applyProtection="1">
      <alignment horizontal="right" vertical="center" shrinkToFit="1"/>
      <protection locked="0"/>
    </xf>
    <xf numFmtId="4" fontId="23" fillId="11" borderId="0" xfId="4" applyNumberFormat="1" applyFont="1" applyFill="1" applyBorder="1" applyAlignment="1" applyProtection="1">
      <alignment horizontal="right" vertical="center" shrinkToFit="1"/>
    </xf>
    <xf numFmtId="49" fontId="23" fillId="3" borderId="0" xfId="0" applyNumberFormat="1" applyFont="1" applyFill="1" applyBorder="1" applyAlignment="1" applyProtection="1">
      <alignment horizontal="left" vertical="center"/>
    </xf>
    <xf numFmtId="165" fontId="23" fillId="3" borderId="0" xfId="0" applyNumberFormat="1" applyFont="1" applyFill="1" applyBorder="1" applyAlignment="1" applyProtection="1">
      <alignment horizontal="left" vertical="center" wrapText="1"/>
    </xf>
    <xf numFmtId="49" fontId="19" fillId="0" borderId="0" xfId="0" applyNumberFormat="1" applyFont="1" applyFill="1" applyBorder="1" applyAlignment="1" applyProtection="1">
      <alignment horizontal="left" vertical="center"/>
    </xf>
    <xf numFmtId="165" fontId="19" fillId="0" borderId="0" xfId="0" applyNumberFormat="1" applyFont="1" applyFill="1" applyBorder="1" applyAlignment="1" applyProtection="1">
      <alignment horizontal="left" vertical="center" wrapText="1"/>
    </xf>
    <xf numFmtId="49" fontId="23" fillId="7" borderId="0" xfId="4" applyNumberFormat="1" applyFont="1" applyFill="1" applyBorder="1" applyAlignment="1" applyProtection="1">
      <alignment horizontal="right" vertical="center" shrinkToFit="1"/>
    </xf>
    <xf numFmtId="49" fontId="23" fillId="3" borderId="0" xfId="4" applyNumberFormat="1" applyFont="1" applyFill="1" applyBorder="1" applyAlignment="1" applyProtection="1">
      <alignment horizontal="right" vertical="center" shrinkToFit="1"/>
    </xf>
    <xf numFmtId="0" fontId="19" fillId="6" borderId="24" xfId="0" applyFont="1" applyFill="1" applyBorder="1" applyAlignment="1">
      <alignment horizontal="left" vertical="center"/>
    </xf>
    <xf numFmtId="4" fontId="19" fillId="6" borderId="24" xfId="4" applyNumberFormat="1" applyFont="1" applyFill="1" applyBorder="1" applyAlignment="1" applyProtection="1">
      <alignment horizontal="right" vertical="center" shrinkToFit="1"/>
    </xf>
    <xf numFmtId="49" fontId="19" fillId="0" borderId="0" xfId="4" applyNumberFormat="1" applyFont="1" applyFill="1" applyBorder="1" applyAlignment="1" applyProtection="1">
      <alignment horizontal="right" vertical="center" shrinkToFit="1"/>
      <protection locked="0"/>
    </xf>
    <xf numFmtId="4" fontId="19" fillId="0" borderId="24" xfId="4" applyNumberFormat="1" applyFont="1" applyFill="1" applyBorder="1" applyAlignment="1" applyProtection="1">
      <alignment horizontal="right" vertical="center" shrinkToFit="1"/>
      <protection locked="0"/>
    </xf>
    <xf numFmtId="49" fontId="19" fillId="6" borderId="25" xfId="0" applyNumberFormat="1" applyFont="1" applyFill="1" applyBorder="1" applyAlignment="1" applyProtection="1">
      <alignment horizontal="center" vertical="center"/>
    </xf>
    <xf numFmtId="49" fontId="19" fillId="6" borderId="26" xfId="0" applyNumberFormat="1" applyFont="1" applyFill="1" applyBorder="1" applyAlignment="1" applyProtection="1">
      <alignment horizontal="left" vertical="center"/>
    </xf>
    <xf numFmtId="165" fontId="19" fillId="6" borderId="26" xfId="0" applyNumberFormat="1" applyFont="1" applyFill="1" applyBorder="1" applyAlignment="1" applyProtection="1">
      <alignment horizontal="left" vertical="center" wrapText="1"/>
    </xf>
    <xf numFmtId="4" fontId="19" fillId="0" borderId="27" xfId="4" applyNumberFormat="1" applyFont="1" applyFill="1" applyBorder="1" applyAlignment="1" applyProtection="1">
      <alignment horizontal="right" vertical="center" shrinkToFit="1"/>
    </xf>
    <xf numFmtId="4" fontId="19" fillId="3" borderId="27" xfId="4" applyNumberFormat="1" applyFont="1" applyFill="1" applyBorder="1" applyAlignment="1" applyProtection="1">
      <alignment horizontal="right" vertical="center" shrinkToFit="1"/>
    </xf>
    <xf numFmtId="4" fontId="23" fillId="7" borderId="31" xfId="4" applyNumberFormat="1" applyFont="1" applyFill="1" applyBorder="1" applyAlignment="1" applyProtection="1">
      <alignment horizontal="right" vertical="center" shrinkToFit="1"/>
    </xf>
    <xf numFmtId="49" fontId="26" fillId="0" borderId="43" xfId="6" applyNumberFormat="1" applyFont="1" applyFill="1" applyBorder="1" applyAlignment="1" applyProtection="1">
      <alignment horizontal="left" vertical="top" wrapText="1"/>
      <protection hidden="1"/>
    </xf>
    <xf numFmtId="49" fontId="26" fillId="0" borderId="44" xfId="0" applyNumberFormat="1" applyFont="1" applyFill="1" applyBorder="1" applyAlignment="1" applyProtection="1">
      <alignment horizontal="left" vertical="top" wrapText="1"/>
      <protection hidden="1"/>
    </xf>
    <xf numFmtId="49" fontId="27" fillId="0" borderId="43" xfId="6" applyNumberFormat="1" applyFont="1" applyFill="1" applyBorder="1" applyAlignment="1" applyProtection="1">
      <alignment horizontal="left" vertical="top" shrinkToFit="1"/>
      <protection hidden="1"/>
    </xf>
    <xf numFmtId="49" fontId="27" fillId="0" borderId="44" xfId="0" applyNumberFormat="1" applyFont="1" applyFill="1" applyBorder="1" applyAlignment="1" applyProtection="1">
      <alignment horizontal="left" vertical="top" wrapText="1" shrinkToFit="1"/>
      <protection hidden="1"/>
    </xf>
    <xf numFmtId="0" fontId="9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10" fillId="0" borderId="5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/>
    </xf>
    <xf numFmtId="3" fontId="15" fillId="6" borderId="3" xfId="0" quotePrefix="1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horizontal="right" wrapText="1"/>
      <protection locked="0"/>
    </xf>
    <xf numFmtId="0" fontId="13" fillId="0" borderId="0" xfId="0" applyNumberFormat="1" applyFont="1" applyFill="1" applyBorder="1" applyAlignment="1" applyProtection="1">
      <alignment horizontal="left"/>
    </xf>
    <xf numFmtId="49" fontId="26" fillId="2" borderId="0" xfId="4" applyNumberFormat="1" applyFont="1" applyFill="1" applyBorder="1" applyAlignment="1" applyProtection="1">
      <alignment horizontal="left" vertical="center" wrapText="1"/>
    </xf>
    <xf numFmtId="4" fontId="19" fillId="6" borderId="18" xfId="4" applyNumberFormat="1" applyFont="1" applyFill="1" applyBorder="1" applyAlignment="1" applyProtection="1">
      <alignment horizontal="right" vertical="center" shrinkToFit="1"/>
    </xf>
    <xf numFmtId="4" fontId="19" fillId="6" borderId="0" xfId="4" applyNumberFormat="1" applyFont="1" applyFill="1" applyBorder="1" applyAlignment="1" applyProtection="1">
      <alignment horizontal="right" vertical="center" shrinkToFi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4" fontId="23" fillId="0" borderId="0" xfId="4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5" applyFont="1" applyAlignment="1" applyProtection="1">
      <alignment horizontal="left"/>
      <protection locked="0"/>
    </xf>
    <xf numFmtId="0" fontId="34" fillId="0" borderId="0" xfId="5" applyFont="1" applyProtection="1">
      <protection locked="0"/>
    </xf>
    <xf numFmtId="0" fontId="19" fillId="6" borderId="0" xfId="5" applyFill="1" applyProtection="1"/>
    <xf numFmtId="0" fontId="19" fillId="6" borderId="0" xfId="5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horizontal="center" vertical="center" wrapText="1"/>
    </xf>
    <xf numFmtId="49" fontId="26" fillId="3" borderId="37" xfId="6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>
      <alignment horizontal="left" wrapText="1"/>
    </xf>
    <xf numFmtId="0" fontId="15" fillId="2" borderId="4" xfId="0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7" fillId="2" borderId="3" xfId="0" applyNumberFormat="1" applyFont="1" applyFill="1" applyBorder="1" applyAlignment="1" applyProtection="1">
      <alignment horizontal="left" wrapText="1"/>
    </xf>
    <xf numFmtId="0" fontId="16" fillId="2" borderId="2" xfId="0" applyNumberFormat="1" applyFont="1" applyFill="1" applyBorder="1" applyAlignment="1" applyProtection="1">
      <alignment wrapText="1"/>
    </xf>
    <xf numFmtId="0" fontId="19" fillId="2" borderId="2" xfId="0" applyNumberFormat="1" applyFont="1" applyFill="1" applyBorder="1" applyAlignment="1" applyProtection="1"/>
    <xf numFmtId="0" fontId="17" fillId="0" borderId="3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wrapText="1"/>
    </xf>
    <xf numFmtId="0" fontId="19" fillId="0" borderId="2" xfId="0" applyNumberFormat="1" applyFont="1" applyFill="1" applyBorder="1" applyAlignment="1" applyProtection="1"/>
    <xf numFmtId="0" fontId="17" fillId="0" borderId="3" xfId="0" quotePrefix="1" applyFont="1" applyFill="1" applyBorder="1" applyAlignment="1">
      <alignment horizontal="left"/>
    </xf>
    <xf numFmtId="0" fontId="17" fillId="0" borderId="3" xfId="0" quotePrefix="1" applyNumberFormat="1" applyFont="1" applyFill="1" applyBorder="1" applyAlignment="1" applyProtection="1">
      <alignment horizontal="left" wrapText="1"/>
    </xf>
    <xf numFmtId="0" fontId="19" fillId="0" borderId="2" xfId="0" applyNumberFormat="1" applyFont="1" applyFill="1" applyBorder="1" applyAlignment="1" applyProtection="1">
      <alignment wrapText="1"/>
    </xf>
    <xf numFmtId="0" fontId="17" fillId="0" borderId="3" xfId="0" quotePrefix="1" applyFont="1" applyBorder="1" applyAlignment="1">
      <alignment horizontal="left"/>
    </xf>
    <xf numFmtId="0" fontId="17" fillId="2" borderId="3" xfId="0" quotePrefix="1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5" fillId="6" borderId="3" xfId="0" applyNumberFormat="1" applyFont="1" applyFill="1" applyBorder="1" applyAlignment="1" applyProtection="1">
      <alignment horizontal="left" wrapText="1"/>
    </xf>
    <xf numFmtId="0" fontId="15" fillId="6" borderId="2" xfId="0" applyNumberFormat="1" applyFont="1" applyFill="1" applyBorder="1" applyAlignment="1" applyProtection="1">
      <alignment horizontal="left" wrapText="1"/>
    </xf>
    <xf numFmtId="0" fontId="15" fillId="6" borderId="4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5" fillId="17" borderId="3" xfId="0" applyNumberFormat="1" applyFont="1" applyFill="1" applyBorder="1" applyAlignment="1" applyProtection="1">
      <alignment horizontal="left" wrapText="1"/>
    </xf>
    <xf numFmtId="0" fontId="15" fillId="17" borderId="2" xfId="0" applyNumberFormat="1" applyFont="1" applyFill="1" applyBorder="1" applyAlignment="1" applyProtection="1">
      <alignment horizontal="left" wrapText="1"/>
    </xf>
    <xf numFmtId="0" fontId="15" fillId="17" borderId="4" xfId="0" applyNumberFormat="1" applyFont="1" applyFill="1" applyBorder="1" applyAlignment="1" applyProtection="1">
      <alignment horizontal="left"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49" fontId="26" fillId="3" borderId="40" xfId="6" applyNumberFormat="1" applyFont="1" applyFill="1" applyBorder="1" applyAlignment="1" applyProtection="1">
      <alignment horizontal="left" vertical="center" wrapText="1"/>
    </xf>
    <xf numFmtId="0" fontId="23" fillId="2" borderId="32" xfId="4" applyFont="1" applyFill="1" applyBorder="1" applyAlignment="1" applyProtection="1">
      <alignment horizontal="center" vertical="center" wrapText="1"/>
    </xf>
    <xf numFmtId="0" fontId="23" fillId="2" borderId="16" xfId="4" applyFont="1" applyFill="1" applyBorder="1" applyAlignment="1" applyProtection="1">
      <alignment horizontal="center" vertical="center" wrapText="1"/>
    </xf>
    <xf numFmtId="0" fontId="23" fillId="2" borderId="33" xfId="4" applyFont="1" applyFill="1" applyBorder="1" applyAlignment="1" applyProtection="1">
      <alignment horizontal="center" vertical="center" wrapText="1"/>
    </xf>
    <xf numFmtId="0" fontId="23" fillId="2" borderId="17" xfId="4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8" xfId="0" applyFont="1" applyFill="1" applyBorder="1" applyAlignment="1" applyProtection="1">
      <alignment horizontal="center" vertical="center" wrapText="1"/>
    </xf>
    <xf numFmtId="0" fontId="23" fillId="2" borderId="17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10" xfId="5" applyFont="1" applyFill="1" applyBorder="1" applyAlignment="1" applyProtection="1">
      <alignment horizontal="center" vertical="center"/>
    </xf>
    <xf numFmtId="0" fontId="23" fillId="2" borderId="11" xfId="5" applyFont="1" applyFill="1" applyBorder="1" applyAlignment="1" applyProtection="1">
      <alignment horizontal="center" vertical="center"/>
    </xf>
    <xf numFmtId="49" fontId="26" fillId="3" borderId="38" xfId="6" applyNumberFormat="1" applyFont="1" applyFill="1" applyBorder="1" applyAlignment="1" applyProtection="1">
      <alignment horizontal="left" vertical="center" wrapText="1"/>
    </xf>
    <xf numFmtId="49" fontId="26" fillId="3" borderId="39" xfId="6" applyNumberFormat="1" applyFont="1" applyFill="1" applyBorder="1" applyAlignment="1" applyProtection="1">
      <alignment horizontal="left" vertical="center" wrapText="1"/>
    </xf>
    <xf numFmtId="49" fontId="26" fillId="3" borderId="37" xfId="6" applyNumberFormat="1" applyFont="1" applyFill="1" applyBorder="1" applyAlignment="1" applyProtection="1">
      <alignment horizontal="left" vertical="center" wrapText="1"/>
    </xf>
    <xf numFmtId="49" fontId="26" fillId="9" borderId="35" xfId="6" applyNumberFormat="1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49" fontId="23" fillId="10" borderId="0" xfId="0" applyNumberFormat="1" applyFont="1" applyFill="1" applyBorder="1" applyAlignment="1" applyProtection="1">
      <alignment horizontal="center" vertical="center" wrapText="1"/>
    </xf>
    <xf numFmtId="49" fontId="23" fillId="7" borderId="0" xfId="0" applyNumberFormat="1" applyFont="1" applyFill="1" applyBorder="1" applyAlignment="1" applyProtection="1">
      <alignment horizontal="left" vertical="center" wrapText="1"/>
    </xf>
    <xf numFmtId="0" fontId="23" fillId="2" borderId="20" xfId="4" applyFont="1" applyFill="1" applyBorder="1" applyAlignment="1" applyProtection="1">
      <alignment horizontal="center" vertical="center" wrapText="1"/>
    </xf>
    <xf numFmtId="0" fontId="23" fillId="2" borderId="21" xfId="4" applyFont="1" applyFill="1" applyBorder="1" applyAlignment="1" applyProtection="1">
      <alignment horizontal="center" vertical="center" wrapText="1"/>
    </xf>
    <xf numFmtId="4" fontId="23" fillId="0" borderId="41" xfId="4" applyNumberFormat="1" applyFont="1" applyFill="1" applyBorder="1" applyAlignment="1" applyProtection="1">
      <alignment horizontal="left" vertical="center" shrinkToFit="1"/>
      <protection locked="0"/>
    </xf>
    <xf numFmtId="4" fontId="23" fillId="0" borderId="0" xfId="4" applyNumberFormat="1" applyFont="1" applyFill="1" applyBorder="1" applyAlignment="1" applyProtection="1">
      <alignment horizontal="left" vertical="center" shrinkToFit="1"/>
      <protection locked="0"/>
    </xf>
    <xf numFmtId="4" fontId="23" fillId="0" borderId="41" xfId="4" applyNumberFormat="1" applyFont="1" applyFill="1" applyBorder="1" applyAlignment="1" applyProtection="1">
      <alignment horizontal="center" vertical="center" shrinkToFit="1"/>
      <protection locked="0"/>
    </xf>
    <xf numFmtId="4" fontId="23" fillId="0" borderId="0" xfId="4" applyNumberFormat="1" applyFont="1" applyFill="1" applyBorder="1" applyAlignment="1" applyProtection="1">
      <alignment horizontal="center" vertical="center" shrinkToFit="1"/>
      <protection locked="0"/>
    </xf>
    <xf numFmtId="49" fontId="23" fillId="7" borderId="23" xfId="0" applyNumberFormat="1" applyFont="1" applyFill="1" applyBorder="1" applyAlignment="1" applyProtection="1">
      <alignment horizontal="left" vertical="center" wrapText="1"/>
    </xf>
    <xf numFmtId="0" fontId="23" fillId="7" borderId="24" xfId="0" applyFont="1" applyFill="1" applyBorder="1" applyAlignment="1" applyProtection="1">
      <alignment vertical="center"/>
    </xf>
    <xf numFmtId="49" fontId="23" fillId="7" borderId="24" xfId="0" applyNumberFormat="1" applyFont="1" applyFill="1" applyBorder="1" applyAlignment="1" applyProtection="1">
      <alignment horizontal="left" vertical="center" wrapText="1"/>
    </xf>
    <xf numFmtId="49" fontId="23" fillId="7" borderId="29" xfId="0" applyNumberFormat="1" applyFont="1" applyFill="1" applyBorder="1" applyAlignment="1" applyProtection="1">
      <alignment horizontal="left" wrapText="1"/>
    </xf>
    <xf numFmtId="0" fontId="19" fillId="7" borderId="24" xfId="0" applyFont="1" applyFill="1" applyBorder="1" applyAlignment="1" applyProtection="1">
      <alignment wrapText="1"/>
    </xf>
    <xf numFmtId="49" fontId="23" fillId="7" borderId="0" xfId="0" applyNumberFormat="1" applyFont="1" applyFill="1" applyBorder="1" applyAlignment="1" applyProtection="1">
      <alignment horizontal="left" wrapText="1"/>
    </xf>
    <xf numFmtId="0" fontId="19" fillId="7" borderId="0" xfId="0" applyFont="1" applyFill="1" applyBorder="1" applyAlignment="1" applyProtection="1"/>
    <xf numFmtId="4" fontId="23" fillId="0" borderId="42" xfId="4" applyNumberFormat="1" applyFont="1" applyFill="1" applyBorder="1" applyAlignment="1" applyProtection="1">
      <alignment horizontal="center" vertical="center" shrinkToFit="1"/>
      <protection locked="0"/>
    </xf>
    <xf numFmtId="4" fontId="23" fillId="0" borderId="41" xfId="4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3" fillId="7" borderId="24" xfId="0" applyFont="1" applyFill="1" applyBorder="1" applyAlignment="1" applyProtection="1">
      <alignment vertical="center" wrapText="1"/>
    </xf>
    <xf numFmtId="0" fontId="23" fillId="2" borderId="10" xfId="5" applyFont="1" applyFill="1" applyBorder="1" applyAlignment="1">
      <alignment horizontal="center" vertical="center"/>
    </xf>
    <xf numFmtId="0" fontId="23" fillId="2" borderId="11" xfId="5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 wrapText="1"/>
    </xf>
    <xf numFmtId="0" fontId="23" fillId="2" borderId="16" xfId="4" applyFont="1" applyFill="1" applyBorder="1" applyAlignment="1">
      <alignment horizontal="center" vertical="center" wrapText="1"/>
    </xf>
    <xf numFmtId="49" fontId="23" fillId="7" borderId="6" xfId="6" applyNumberFormat="1" applyFont="1" applyFill="1" applyBorder="1" applyAlignment="1" applyProtection="1">
      <alignment horizontal="left" vertical="center" wrapText="1"/>
    </xf>
    <xf numFmtId="49" fontId="23" fillId="7" borderId="30" xfId="6" applyNumberFormat="1" applyFont="1" applyFill="1" applyBorder="1" applyAlignment="1" applyProtection="1">
      <alignment horizontal="left" vertical="center" wrapText="1"/>
    </xf>
    <xf numFmtId="0" fontId="23" fillId="17" borderId="0" xfId="4" applyFont="1" applyFill="1" applyBorder="1" applyAlignment="1" applyProtection="1">
      <alignment horizontal="center" vertical="top" wrapText="1"/>
    </xf>
    <xf numFmtId="4" fontId="11" fillId="0" borderId="41" xfId="4" applyNumberFormat="1" applyFont="1" applyFill="1" applyBorder="1" applyAlignment="1" applyProtection="1">
      <alignment horizontal="left" vertical="center" shrinkToFit="1"/>
      <protection locked="0"/>
    </xf>
    <xf numFmtId="4" fontId="11" fillId="0" borderId="0" xfId="4" applyNumberFormat="1" applyFont="1" applyFill="1" applyBorder="1" applyAlignment="1" applyProtection="1">
      <alignment horizontal="left" vertical="center" shrinkToFit="1"/>
      <protection locked="0"/>
    </xf>
  </cellXfs>
  <cellStyles count="20">
    <cellStyle name="Comma 2" xfId="8" xr:uid="{00000000-0005-0000-0000-000000000000}"/>
    <cellStyle name="Normal" xfId="0" builtinId="0"/>
    <cellStyle name="Normal 2" xfId="1" xr:uid="{00000000-0005-0000-0000-000002000000}"/>
    <cellStyle name="Normal 2 2" xfId="9" xr:uid="{00000000-0005-0000-0000-000003000000}"/>
    <cellStyle name="Normal 2_Copy of Xl0000049" xfId="10" xr:uid="{00000000-0005-0000-0000-000004000000}"/>
    <cellStyle name="Normal 3" xfId="7" xr:uid="{00000000-0005-0000-0000-000005000000}"/>
    <cellStyle name="Normal 3 2" xfId="13" xr:uid="{00000000-0005-0000-0000-000006000000}"/>
    <cellStyle name="Normal 3 3" xfId="14" xr:uid="{00000000-0005-0000-0000-000007000000}"/>
    <cellStyle name="Normal 3 4" xfId="15" xr:uid="{00000000-0005-0000-0000-000008000000}"/>
    <cellStyle name="Normal 3 5" xfId="16" xr:uid="{00000000-0005-0000-0000-000009000000}"/>
    <cellStyle name="Normal 3 6" xfId="17" xr:uid="{00000000-0005-0000-0000-00000A000000}"/>
    <cellStyle name="Normal 3 7" xfId="19" xr:uid="{00000000-0005-0000-0000-00000B000000}"/>
    <cellStyle name="Normal 4" xfId="2" xr:uid="{00000000-0005-0000-0000-00000C000000}"/>
    <cellStyle name="Normal 5" xfId="4" xr:uid="{00000000-0005-0000-0000-00000D000000}"/>
    <cellStyle name="Normal 6" xfId="11" xr:uid="{00000000-0005-0000-0000-00000E000000}"/>
    <cellStyle name="Normal_Podaci" xfId="6" xr:uid="{00000000-0005-0000-0000-00000F000000}"/>
    <cellStyle name="Normalno 2" xfId="3" xr:uid="{00000000-0005-0000-0000-000010000000}"/>
    <cellStyle name="Normalno 2 2" xfId="5" xr:uid="{00000000-0005-0000-0000-000011000000}"/>
    <cellStyle name="Obično_GFI-POD ver. 1.0.5" xfId="12" xr:uid="{00000000-0005-0000-0000-000012000000}"/>
    <cellStyle name="Obično_List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6"/>
  <sheetViews>
    <sheetView view="pageBreakPreview" zoomScale="80" zoomScaleNormal="100" zoomScaleSheetLayoutView="80" workbookViewId="0">
      <selection activeCell="H12" sqref="H12"/>
    </sheetView>
  </sheetViews>
  <sheetFormatPr defaultColWidth="11.42578125" defaultRowHeight="12.75"/>
  <cols>
    <col min="1" max="2" width="4.28515625" style="153" customWidth="1"/>
    <col min="3" max="3" width="5.5703125" style="153" customWidth="1"/>
    <col min="4" max="4" width="5.28515625" style="1" customWidth="1"/>
    <col min="5" max="5" width="44.7109375" style="153" customWidth="1"/>
    <col min="6" max="6" width="15.85546875" style="153" bestFit="1" customWidth="1"/>
    <col min="7" max="7" width="17.28515625" style="153" customWidth="1"/>
    <col min="8" max="8" width="16.7109375" style="153" customWidth="1"/>
    <col min="9" max="9" width="18.42578125" style="245" customWidth="1"/>
    <col min="10" max="10" width="16.28515625" style="153" bestFit="1" customWidth="1"/>
    <col min="11" max="11" width="21.7109375" style="153" bestFit="1" customWidth="1"/>
    <col min="12" max="16384" width="11.42578125" style="153"/>
  </cols>
  <sheetData>
    <row r="2" spans="1:10" ht="15">
      <c r="A2" s="268"/>
      <c r="B2" s="268"/>
      <c r="C2" s="268"/>
      <c r="D2" s="268"/>
      <c r="E2" s="268"/>
      <c r="F2" s="268"/>
      <c r="G2" s="268"/>
      <c r="H2" s="268"/>
    </row>
    <row r="3" spans="1:10" ht="48" customHeight="1">
      <c r="A3" s="269" t="s">
        <v>386</v>
      </c>
      <c r="B3" s="269"/>
      <c r="C3" s="269"/>
      <c r="D3" s="269"/>
      <c r="E3" s="269"/>
      <c r="F3" s="269"/>
      <c r="G3" s="269"/>
      <c r="H3" s="269"/>
    </row>
    <row r="4" spans="1:10" s="22" customFormat="1" ht="26.25" customHeight="1">
      <c r="A4" s="269" t="s">
        <v>12</v>
      </c>
      <c r="B4" s="269"/>
      <c r="C4" s="269"/>
      <c r="D4" s="269"/>
      <c r="E4" s="269"/>
      <c r="F4" s="269"/>
      <c r="G4" s="270"/>
      <c r="H4" s="270"/>
      <c r="I4" s="246"/>
    </row>
    <row r="5" spans="1:10" ht="15.75" customHeight="1">
      <c r="A5" s="21"/>
      <c r="B5" s="7"/>
      <c r="C5" s="7"/>
      <c r="D5" s="7"/>
      <c r="E5" s="7"/>
    </row>
    <row r="6" spans="1:10" ht="27.75" customHeight="1">
      <c r="A6" s="18"/>
      <c r="B6" s="17"/>
      <c r="C6" s="17"/>
      <c r="D6" s="16"/>
      <c r="E6" s="15"/>
      <c r="F6" s="14" t="s">
        <v>387</v>
      </c>
      <c r="G6" s="14" t="s">
        <v>388</v>
      </c>
      <c r="H6" s="13" t="s">
        <v>389</v>
      </c>
      <c r="I6" s="247"/>
    </row>
    <row r="7" spans="1:10" ht="27.75" customHeight="1">
      <c r="A7" s="271" t="s">
        <v>11</v>
      </c>
      <c r="B7" s="272"/>
      <c r="C7" s="272"/>
      <c r="D7" s="272"/>
      <c r="E7" s="273"/>
      <c r="F7" s="12">
        <f>+F8+F9</f>
        <v>9049000</v>
      </c>
      <c r="G7" s="12">
        <f>G8+G9</f>
        <v>9674000</v>
      </c>
      <c r="H7" s="12">
        <f>+H8+H9</f>
        <v>10003000</v>
      </c>
      <c r="I7" s="248">
        <f>'PRIHODI 2022'!C134</f>
        <v>9686000</v>
      </c>
    </row>
    <row r="8" spans="1:10" ht="22.5" customHeight="1">
      <c r="A8" s="274" t="s">
        <v>10</v>
      </c>
      <c r="B8" s="275"/>
      <c r="C8" s="275"/>
      <c r="D8" s="275"/>
      <c r="E8" s="276"/>
      <c r="F8" s="75">
        <v>9049000</v>
      </c>
      <c r="G8" s="75">
        <v>9674000</v>
      </c>
      <c r="H8" s="75">
        <v>10003000</v>
      </c>
      <c r="J8" s="2"/>
    </row>
    <row r="9" spans="1:10" ht="22.15" customHeight="1">
      <c r="A9" s="277" t="s">
        <v>9</v>
      </c>
      <c r="B9" s="276"/>
      <c r="C9" s="276"/>
      <c r="D9" s="276"/>
      <c r="E9" s="276"/>
      <c r="F9" s="75">
        <v>0</v>
      </c>
      <c r="G9" s="75">
        <v>0</v>
      </c>
      <c r="H9" s="75">
        <v>0</v>
      </c>
      <c r="J9" s="2"/>
    </row>
    <row r="10" spans="1:10" ht="22.5" customHeight="1">
      <c r="A10" s="20" t="s">
        <v>8</v>
      </c>
      <c r="B10" s="152"/>
      <c r="C10" s="152"/>
      <c r="D10" s="152"/>
      <c r="E10" s="152"/>
      <c r="F10" s="12">
        <f>+F11+F12</f>
        <v>9293000</v>
      </c>
      <c r="G10" s="12">
        <f>+G11+G12</f>
        <v>9674000</v>
      </c>
      <c r="H10" s="12">
        <f>+H11+H12</f>
        <v>10003000</v>
      </c>
      <c r="I10" s="154">
        <f>'RASHODI 2022'!D183</f>
        <v>10061000</v>
      </c>
      <c r="J10" s="2"/>
    </row>
    <row r="11" spans="1:10" ht="22.5" customHeight="1">
      <c r="A11" s="278" t="s">
        <v>7</v>
      </c>
      <c r="B11" s="275"/>
      <c r="C11" s="275"/>
      <c r="D11" s="275"/>
      <c r="E11" s="279"/>
      <c r="F11" s="75">
        <v>9293000</v>
      </c>
      <c r="G11" s="75">
        <v>9674000</v>
      </c>
      <c r="H11" s="76">
        <v>10003000</v>
      </c>
      <c r="I11" s="249"/>
      <c r="J11" s="2"/>
    </row>
    <row r="12" spans="1:10" ht="22.5" customHeight="1">
      <c r="A12" s="280" t="s">
        <v>6</v>
      </c>
      <c r="B12" s="276"/>
      <c r="C12" s="276"/>
      <c r="D12" s="276"/>
      <c r="E12" s="276"/>
      <c r="F12" s="77">
        <v>0</v>
      </c>
      <c r="G12" s="77">
        <v>0</v>
      </c>
      <c r="H12" s="76">
        <v>0</v>
      </c>
      <c r="I12" s="249"/>
      <c r="J12" s="2"/>
    </row>
    <row r="13" spans="1:10" ht="22.5" customHeight="1">
      <c r="A13" s="281" t="s">
        <v>146</v>
      </c>
      <c r="B13" s="272"/>
      <c r="C13" s="272"/>
      <c r="D13" s="272"/>
      <c r="E13" s="272"/>
      <c r="F13" s="19">
        <f>+F7-F10</f>
        <v>-244000</v>
      </c>
      <c r="G13" s="19">
        <f t="shared" ref="G13:H13" si="0">+G7-G10</f>
        <v>0</v>
      </c>
      <c r="H13" s="19">
        <f t="shared" si="0"/>
        <v>0</v>
      </c>
      <c r="J13" s="2"/>
    </row>
    <row r="14" spans="1:10" ht="25.5" customHeight="1">
      <c r="A14" s="269"/>
      <c r="B14" s="282"/>
      <c r="C14" s="282"/>
      <c r="D14" s="282"/>
      <c r="E14" s="282"/>
      <c r="F14" s="283"/>
      <c r="G14" s="283"/>
      <c r="H14" s="283"/>
    </row>
    <row r="15" spans="1:10" ht="27.75" customHeight="1">
      <c r="A15" s="18"/>
      <c r="B15" s="17"/>
      <c r="C15" s="17"/>
      <c r="D15" s="16"/>
      <c r="E15" s="15"/>
      <c r="F15" s="14" t="s">
        <v>387</v>
      </c>
      <c r="G15" s="14" t="s">
        <v>388</v>
      </c>
      <c r="H15" s="13" t="s">
        <v>389</v>
      </c>
      <c r="J15" s="2"/>
    </row>
    <row r="16" spans="1:10" ht="30.75" customHeight="1">
      <c r="A16" s="284" t="s">
        <v>147</v>
      </c>
      <c r="B16" s="285"/>
      <c r="C16" s="285"/>
      <c r="D16" s="285"/>
      <c r="E16" s="286"/>
      <c r="F16" s="250">
        <v>244000</v>
      </c>
      <c r="G16" s="250">
        <v>0</v>
      </c>
      <c r="H16" s="251">
        <v>0</v>
      </c>
      <c r="J16" s="2"/>
    </row>
    <row r="17" spans="1:11" ht="34.5" customHeight="1">
      <c r="A17" s="265" t="s">
        <v>5</v>
      </c>
      <c r="B17" s="266"/>
      <c r="C17" s="266"/>
      <c r="D17" s="266"/>
      <c r="E17" s="267"/>
      <c r="F17" s="78">
        <v>244000</v>
      </c>
      <c r="G17" s="78">
        <v>0</v>
      </c>
      <c r="H17" s="79">
        <v>0</v>
      </c>
      <c r="I17" s="154"/>
      <c r="J17" s="2"/>
    </row>
    <row r="18" spans="1:11" ht="34.5" customHeight="1">
      <c r="A18" s="289" t="s">
        <v>357</v>
      </c>
      <c r="B18" s="290"/>
      <c r="C18" s="290"/>
      <c r="D18" s="290"/>
      <c r="E18" s="291"/>
      <c r="F18" s="155">
        <v>220000</v>
      </c>
      <c r="G18" s="155">
        <v>0</v>
      </c>
      <c r="H18" s="156">
        <v>0</v>
      </c>
      <c r="I18" s="154" t="s">
        <v>358</v>
      </c>
      <c r="J18" s="2"/>
    </row>
    <row r="19" spans="1:11" s="6" customFormat="1" ht="25.5" customHeight="1">
      <c r="A19" s="292"/>
      <c r="B19" s="282"/>
      <c r="C19" s="282"/>
      <c r="D19" s="282"/>
      <c r="E19" s="282"/>
      <c r="F19" s="283"/>
      <c r="G19" s="283"/>
      <c r="H19" s="283"/>
      <c r="I19" s="252"/>
      <c r="J19" s="10"/>
    </row>
    <row r="20" spans="1:11" s="6" customFormat="1" ht="27.75" customHeight="1">
      <c r="A20" s="18"/>
      <c r="B20" s="17"/>
      <c r="C20" s="17"/>
      <c r="D20" s="16"/>
      <c r="E20" s="15"/>
      <c r="F20" s="14" t="s">
        <v>387</v>
      </c>
      <c r="G20" s="14" t="s">
        <v>388</v>
      </c>
      <c r="H20" s="13" t="s">
        <v>389</v>
      </c>
      <c r="I20" s="252"/>
      <c r="J20" s="10"/>
      <c r="K20" s="10"/>
    </row>
    <row r="21" spans="1:11" s="6" customFormat="1" ht="22.5" customHeight="1">
      <c r="A21" s="274" t="s">
        <v>4</v>
      </c>
      <c r="B21" s="275"/>
      <c r="C21" s="275"/>
      <c r="D21" s="275"/>
      <c r="E21" s="275"/>
      <c r="F21" s="77">
        <v>0</v>
      </c>
      <c r="G21" s="77">
        <v>0</v>
      </c>
      <c r="H21" s="77">
        <v>0</v>
      </c>
      <c r="I21" s="252"/>
      <c r="J21" s="10"/>
    </row>
    <row r="22" spans="1:11" s="6" customFormat="1" ht="33.75" customHeight="1">
      <c r="A22" s="274" t="s">
        <v>3</v>
      </c>
      <c r="B22" s="275"/>
      <c r="C22" s="275"/>
      <c r="D22" s="275"/>
      <c r="E22" s="275"/>
      <c r="F22" s="77">
        <v>0</v>
      </c>
      <c r="G22" s="77">
        <v>0</v>
      </c>
      <c r="H22" s="77">
        <v>0</v>
      </c>
      <c r="I22" s="252"/>
    </row>
    <row r="23" spans="1:11" s="6" customFormat="1" ht="22.5" customHeight="1">
      <c r="A23" s="281" t="s">
        <v>2</v>
      </c>
      <c r="B23" s="272"/>
      <c r="C23" s="272"/>
      <c r="D23" s="272"/>
      <c r="E23" s="272"/>
      <c r="F23" s="12">
        <f>F21-F22</f>
        <v>0</v>
      </c>
      <c r="G23" s="12">
        <f>G21-G22</f>
        <v>0</v>
      </c>
      <c r="H23" s="12">
        <f>H21-H22</f>
        <v>0</v>
      </c>
      <c r="I23" s="252"/>
      <c r="J23" s="11"/>
      <c r="K23" s="10"/>
    </row>
    <row r="24" spans="1:11" s="6" customFormat="1" ht="25.5" customHeight="1">
      <c r="A24" s="292"/>
      <c r="B24" s="282"/>
      <c r="C24" s="282"/>
      <c r="D24" s="282"/>
      <c r="E24" s="282"/>
      <c r="F24" s="283"/>
      <c r="G24" s="283"/>
      <c r="H24" s="283"/>
      <c r="I24" s="252"/>
    </row>
    <row r="25" spans="1:11" s="6" customFormat="1" ht="22.5" customHeight="1">
      <c r="A25" s="278" t="s">
        <v>1</v>
      </c>
      <c r="B25" s="275"/>
      <c r="C25" s="275"/>
      <c r="D25" s="275"/>
      <c r="E25" s="275"/>
      <c r="F25" s="9">
        <f>IF((F13+F17+F23)&lt;&gt;0,"NESLAGANJE ZBROJA",(F13+F17+F23))</f>
        <v>0</v>
      </c>
      <c r="G25" s="9">
        <f>IF((G13+G17+G23)&lt;&gt;0,"NESLAGANJE ZBROJA",(G13+G17+G23))</f>
        <v>0</v>
      </c>
      <c r="H25" s="9">
        <f>IF((H13+H17+H23)&lt;&gt;0,"NESLAGANJE ZBROJA",(H13+H17+H23))</f>
        <v>0</v>
      </c>
      <c r="I25" s="252"/>
    </row>
    <row r="26" spans="1:11" s="6" customFormat="1" ht="18" customHeight="1">
      <c r="A26" s="8"/>
      <c r="B26" s="7"/>
      <c r="C26" s="7"/>
      <c r="D26" s="7"/>
      <c r="E26" s="7"/>
      <c r="I26" s="252"/>
    </row>
    <row r="27" spans="1:11" ht="42" customHeight="1">
      <c r="A27" s="287" t="s">
        <v>0</v>
      </c>
      <c r="B27" s="288"/>
      <c r="C27" s="288"/>
      <c r="D27" s="288"/>
      <c r="E27" s="288"/>
      <c r="F27" s="288"/>
      <c r="G27" s="288"/>
      <c r="H27" s="288"/>
    </row>
    <row r="28" spans="1:11">
      <c r="E28" s="5"/>
    </row>
    <row r="32" spans="1:11">
      <c r="F32" s="2"/>
      <c r="G32" s="2"/>
      <c r="H32" s="2"/>
    </row>
    <row r="33" spans="5:8">
      <c r="F33" s="2"/>
      <c r="G33" s="2"/>
      <c r="H33" s="2"/>
    </row>
    <row r="34" spans="5:8">
      <c r="E34" s="3"/>
      <c r="F34" s="4"/>
      <c r="G34" s="4"/>
      <c r="H34" s="4"/>
    </row>
    <row r="35" spans="5:8">
      <c r="E35" s="3"/>
      <c r="F35" s="2"/>
      <c r="G35" s="2"/>
      <c r="H35" s="2"/>
    </row>
    <row r="36" spans="5:8">
      <c r="E36" s="3"/>
      <c r="F36" s="2"/>
      <c r="G36" s="2"/>
      <c r="H36" s="2"/>
    </row>
    <row r="37" spans="5:8">
      <c r="E37" s="3"/>
      <c r="F37" s="2"/>
      <c r="G37" s="2"/>
      <c r="H37" s="2"/>
    </row>
    <row r="38" spans="5:8">
      <c r="E38" s="3"/>
      <c r="F38" s="2"/>
      <c r="G38" s="2"/>
      <c r="H38" s="2"/>
    </row>
    <row r="39" spans="5:8">
      <c r="E39" s="3"/>
    </row>
    <row r="44" spans="5:8">
      <c r="F44" s="2"/>
    </row>
    <row r="45" spans="5:8">
      <c r="F45" s="2"/>
    </row>
    <row r="46" spans="5:8">
      <c r="F46" s="2"/>
    </row>
  </sheetData>
  <sheetProtection algorithmName="SHA-512" hashValue="MlvReIyTcbFeizlneEpVfWfBshz/YQVEIwXUPM/UrUFiCF2eZ8v6dZCXJNm2yXlMLD1xCDY/HqWPQgg+oMxbug==" saltValue="nALnIn8Nfa1ZtN4WqOWgpg==" spinCount="100000" sheet="1" objects="1" scenarios="1"/>
  <mergeCells count="20">
    <mergeCell ref="A25:E25"/>
    <mergeCell ref="A27:H27"/>
    <mergeCell ref="A18:E18"/>
    <mergeCell ref="A19:H19"/>
    <mergeCell ref="A21:E21"/>
    <mergeCell ref="A22:E22"/>
    <mergeCell ref="A23:E23"/>
    <mergeCell ref="A24:H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136"/>
  <sheetViews>
    <sheetView view="pageBreakPreview" zoomScale="80" zoomScaleNormal="98" zoomScaleSheetLayoutView="80" workbookViewId="0">
      <pane xSplit="2" ySplit="8" topLeftCell="C105" activePane="bottomRight" state="frozenSplit"/>
      <selection pane="topRight" activeCell="J1" sqref="J1"/>
      <selection pane="bottomLeft" activeCell="A9" sqref="A9"/>
      <selection pane="bottomRight" activeCell="C110" sqref="C110"/>
    </sheetView>
  </sheetViews>
  <sheetFormatPr defaultColWidth="9.140625" defaultRowHeight="12.75"/>
  <cols>
    <col min="1" max="1" width="6.140625" style="25" customWidth="1"/>
    <col min="2" max="2" width="58.140625" style="25" customWidth="1"/>
    <col min="3" max="3" width="18.5703125" style="38" customWidth="1"/>
    <col min="4" max="4" width="18" style="25" customWidth="1"/>
    <col min="5" max="5" width="16.28515625" style="25" customWidth="1"/>
    <col min="6" max="6" width="17.42578125" style="38" customWidth="1"/>
    <col min="7" max="7" width="12.42578125" style="25" customWidth="1"/>
    <col min="8" max="8" width="13.5703125" style="25" customWidth="1"/>
    <col min="9" max="13" width="14.5703125" style="25" customWidth="1"/>
    <col min="14" max="14" width="14" style="25" customWidth="1"/>
    <col min="15" max="15" width="15" style="25" customWidth="1"/>
    <col min="16" max="16" width="16.7109375" style="25" customWidth="1"/>
    <col min="17" max="16384" width="9.140625" style="25"/>
  </cols>
  <sheetData>
    <row r="1" spans="1:16">
      <c r="A1" s="83"/>
      <c r="B1" s="23"/>
      <c r="C1" s="59"/>
      <c r="D1" s="24"/>
      <c r="E1" s="24"/>
      <c r="F1" s="59"/>
      <c r="G1" s="24"/>
      <c r="H1" s="24" t="s">
        <v>188</v>
      </c>
    </row>
    <row r="2" spans="1:16">
      <c r="A2" s="84" t="s">
        <v>395</v>
      </c>
      <c r="B2" s="23"/>
      <c r="C2" s="23"/>
      <c r="D2" s="23"/>
      <c r="E2" s="23"/>
      <c r="F2" s="23"/>
      <c r="G2" s="23"/>
      <c r="H2" s="23"/>
      <c r="I2" s="67"/>
      <c r="J2" s="67"/>
      <c r="K2" s="67"/>
      <c r="L2" s="67"/>
      <c r="M2" s="67"/>
      <c r="N2" s="67"/>
      <c r="O2" s="67"/>
      <c r="P2" s="67"/>
    </row>
    <row r="3" spans="1:16">
      <c r="A3" s="23"/>
      <c r="B3" s="23"/>
      <c r="C3" s="23"/>
      <c r="D3" s="23"/>
      <c r="E3" s="23"/>
      <c r="F3" s="23"/>
      <c r="G3" s="23"/>
      <c r="H3" s="23"/>
      <c r="I3" s="67"/>
      <c r="J3" s="67"/>
      <c r="K3" s="67"/>
      <c r="L3" s="67"/>
      <c r="M3" s="67"/>
      <c r="N3" s="67"/>
      <c r="O3" s="67"/>
      <c r="P3" s="67"/>
    </row>
    <row r="4" spans="1:16" s="29" customFormat="1" ht="43.5" customHeight="1" thickBot="1">
      <c r="A4" s="85"/>
      <c r="B4" s="86"/>
      <c r="C4" s="69"/>
      <c r="D4" s="69"/>
      <c r="E4" s="69"/>
      <c r="F4" s="69"/>
      <c r="G4" s="69"/>
      <c r="H4" s="69"/>
      <c r="I4" s="68"/>
      <c r="J4" s="68"/>
      <c r="K4" s="68"/>
      <c r="L4" s="68"/>
      <c r="M4" s="68"/>
      <c r="N4" s="68"/>
      <c r="O4" s="68"/>
      <c r="P4" s="68"/>
    </row>
    <row r="5" spans="1:16" s="29" customFormat="1" ht="17.25" customHeight="1" thickTop="1">
      <c r="A5" s="294" t="s">
        <v>355</v>
      </c>
      <c r="B5" s="295"/>
      <c r="C5" s="298" t="s">
        <v>361</v>
      </c>
      <c r="D5" s="43" t="s">
        <v>73</v>
      </c>
      <c r="E5" s="43" t="s">
        <v>73</v>
      </c>
      <c r="F5" s="301" t="s">
        <v>75</v>
      </c>
      <c r="G5" s="304" t="s">
        <v>70</v>
      </c>
      <c r="H5" s="304"/>
      <c r="I5" s="304"/>
      <c r="J5" s="304"/>
      <c r="K5" s="304"/>
      <c r="L5" s="304"/>
      <c r="M5" s="304"/>
      <c r="N5" s="304"/>
      <c r="O5" s="304"/>
      <c r="P5" s="305"/>
    </row>
    <row r="6" spans="1:16" ht="38.25" customHeight="1">
      <c r="A6" s="296"/>
      <c r="B6" s="297"/>
      <c r="C6" s="299"/>
      <c r="D6" s="87" t="s">
        <v>349</v>
      </c>
      <c r="E6" s="87" t="s">
        <v>350</v>
      </c>
      <c r="F6" s="302"/>
      <c r="G6" s="146" t="s">
        <v>322</v>
      </c>
      <c r="H6" s="46" t="s">
        <v>323</v>
      </c>
      <c r="I6" s="46" t="s">
        <v>324</v>
      </c>
      <c r="J6" s="46" t="s">
        <v>325</v>
      </c>
      <c r="K6" s="46" t="s">
        <v>360</v>
      </c>
      <c r="L6" s="46" t="s">
        <v>326</v>
      </c>
      <c r="M6" s="46" t="s">
        <v>391</v>
      </c>
      <c r="N6" s="46" t="s">
        <v>327</v>
      </c>
      <c r="O6" s="146" t="s">
        <v>362</v>
      </c>
      <c r="P6" s="46" t="s">
        <v>328</v>
      </c>
    </row>
    <row r="7" spans="1:16" ht="95.25" customHeight="1">
      <c r="A7" s="88" t="s">
        <v>14</v>
      </c>
      <c r="B7" s="89" t="s">
        <v>15</v>
      </c>
      <c r="C7" s="300"/>
      <c r="D7" s="50" t="s">
        <v>74</v>
      </c>
      <c r="E7" s="50" t="s">
        <v>74</v>
      </c>
      <c r="F7" s="303"/>
      <c r="G7" s="82" t="s">
        <v>65</v>
      </c>
      <c r="H7" s="82" t="s">
        <v>66</v>
      </c>
      <c r="I7" s="82" t="s">
        <v>67</v>
      </c>
      <c r="J7" s="82" t="s">
        <v>71</v>
      </c>
      <c r="K7" s="151" t="s">
        <v>359</v>
      </c>
      <c r="L7" s="52" t="s">
        <v>72</v>
      </c>
      <c r="M7" s="253" t="s">
        <v>390</v>
      </c>
      <c r="N7" s="82" t="s">
        <v>68</v>
      </c>
      <c r="O7" s="82" t="s">
        <v>363</v>
      </c>
      <c r="P7" s="53" t="s">
        <v>69</v>
      </c>
    </row>
    <row r="8" spans="1:16" ht="9.75" customHeight="1" thickBot="1">
      <c r="A8" s="56">
        <v>1</v>
      </c>
      <c r="B8" s="56">
        <v>2</v>
      </c>
      <c r="C8" s="57" t="s">
        <v>77</v>
      </c>
      <c r="D8" s="57">
        <v>4</v>
      </c>
      <c r="E8" s="57">
        <v>4</v>
      </c>
      <c r="F8" s="57" t="s">
        <v>76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</row>
    <row r="9" spans="1:16" s="131" customFormat="1" ht="24" customHeight="1" thickTop="1">
      <c r="A9" s="90">
        <v>6</v>
      </c>
      <c r="B9" s="91" t="s">
        <v>189</v>
      </c>
      <c r="C9" s="130">
        <f>C10+C38+C54+C61+C73+C68</f>
        <v>9686000</v>
      </c>
      <c r="D9" s="130">
        <f t="shared" ref="D9:P9" si="0">D10+D38+D54+D61+D73+D68</f>
        <v>1621000</v>
      </c>
      <c r="E9" s="130">
        <f t="shared" si="0"/>
        <v>122000</v>
      </c>
      <c r="F9" s="92">
        <f t="shared" si="0"/>
        <v>7943000</v>
      </c>
      <c r="G9" s="130">
        <f t="shared" si="0"/>
        <v>0</v>
      </c>
      <c r="H9" s="130">
        <f t="shared" si="0"/>
        <v>23000</v>
      </c>
      <c r="I9" s="130">
        <f t="shared" si="0"/>
        <v>7778000</v>
      </c>
      <c r="J9" s="130">
        <f t="shared" si="0"/>
        <v>0</v>
      </c>
      <c r="K9" s="130">
        <f t="shared" ref="K9" si="1">K10+K38+K54+K61+K73+K68</f>
        <v>127000</v>
      </c>
      <c r="L9" s="130">
        <f t="shared" si="0"/>
        <v>0</v>
      </c>
      <c r="M9" s="130">
        <f t="shared" ref="M9" si="2">M10+M38+M54+M61+M73+M68</f>
        <v>0</v>
      </c>
      <c r="N9" s="130">
        <f t="shared" si="0"/>
        <v>15000</v>
      </c>
      <c r="O9" s="130">
        <f t="shared" si="0"/>
        <v>0</v>
      </c>
      <c r="P9" s="130">
        <f t="shared" si="0"/>
        <v>0</v>
      </c>
    </row>
    <row r="10" spans="1:16" s="131" customFormat="1" ht="24" customHeight="1">
      <c r="A10" s="93">
        <v>63</v>
      </c>
      <c r="B10" s="94" t="s">
        <v>190</v>
      </c>
      <c r="C10" s="132">
        <f>C11+C14+C19+C22+C25+C28+C31+C34</f>
        <v>7905000</v>
      </c>
      <c r="D10" s="132">
        <f t="shared" ref="D10:P10" si="3">D11+D14+D19+D22+D25+D28+D31+D34</f>
        <v>0</v>
      </c>
      <c r="E10" s="132">
        <f t="shared" si="3"/>
        <v>0</v>
      </c>
      <c r="F10" s="132">
        <f t="shared" si="3"/>
        <v>7905000</v>
      </c>
      <c r="G10" s="132">
        <f t="shared" si="3"/>
        <v>0</v>
      </c>
      <c r="H10" s="132">
        <f t="shared" si="3"/>
        <v>0</v>
      </c>
      <c r="I10" s="132">
        <f t="shared" si="3"/>
        <v>7778000</v>
      </c>
      <c r="J10" s="132">
        <f t="shared" si="3"/>
        <v>0</v>
      </c>
      <c r="K10" s="132">
        <f t="shared" ref="K10" si="4">K11+K14+K19+K22+K25+K28+K31+K34</f>
        <v>127000</v>
      </c>
      <c r="L10" s="132">
        <f t="shared" si="3"/>
        <v>0</v>
      </c>
      <c r="M10" s="132">
        <f t="shared" ref="M10" si="5">M11+M14+M19+M22+M25+M28+M31+M34</f>
        <v>0</v>
      </c>
      <c r="N10" s="132">
        <f t="shared" si="3"/>
        <v>0</v>
      </c>
      <c r="O10" s="132">
        <f t="shared" si="3"/>
        <v>0</v>
      </c>
      <c r="P10" s="132">
        <f t="shared" si="3"/>
        <v>0</v>
      </c>
    </row>
    <row r="11" spans="1:16" s="131" customFormat="1" ht="24" customHeight="1">
      <c r="A11" s="93">
        <v>631</v>
      </c>
      <c r="B11" s="94" t="s">
        <v>191</v>
      </c>
      <c r="C11" s="132">
        <f t="shared" ref="C11:P11" si="6">C12+C13</f>
        <v>0</v>
      </c>
      <c r="D11" s="132">
        <f t="shared" si="6"/>
        <v>0</v>
      </c>
      <c r="E11" s="132">
        <f t="shared" si="6"/>
        <v>0</v>
      </c>
      <c r="F11" s="95">
        <f t="shared" si="6"/>
        <v>0</v>
      </c>
      <c r="G11" s="132">
        <f t="shared" si="6"/>
        <v>0</v>
      </c>
      <c r="H11" s="132">
        <f t="shared" si="6"/>
        <v>0</v>
      </c>
      <c r="I11" s="132">
        <f t="shared" si="6"/>
        <v>0</v>
      </c>
      <c r="J11" s="132">
        <f t="shared" si="6"/>
        <v>0</v>
      </c>
      <c r="K11" s="132">
        <f t="shared" ref="K11" si="7">K12+K13</f>
        <v>0</v>
      </c>
      <c r="L11" s="132">
        <f t="shared" si="6"/>
        <v>0</v>
      </c>
      <c r="M11" s="132">
        <f t="shared" ref="M11" si="8">M12+M13</f>
        <v>0</v>
      </c>
      <c r="N11" s="132">
        <f t="shared" si="6"/>
        <v>0</v>
      </c>
      <c r="O11" s="132">
        <f t="shared" si="6"/>
        <v>0</v>
      </c>
      <c r="P11" s="132">
        <f t="shared" si="6"/>
        <v>0</v>
      </c>
    </row>
    <row r="12" spans="1:16" ht="24" customHeight="1">
      <c r="A12" s="96">
        <v>6311</v>
      </c>
      <c r="B12" s="97" t="s">
        <v>192</v>
      </c>
      <c r="C12" s="98">
        <f>SUM(D12:F12)</f>
        <v>0</v>
      </c>
      <c r="D12" s="99"/>
      <c r="E12" s="99"/>
      <c r="F12" s="98">
        <f>SUM(G12:P12)</f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ht="24" customHeight="1">
      <c r="A13" s="96">
        <v>6312</v>
      </c>
      <c r="B13" s="97" t="s">
        <v>193</v>
      </c>
      <c r="C13" s="98">
        <f>SUM(D13:F13)</f>
        <v>0</v>
      </c>
      <c r="D13" s="99"/>
      <c r="E13" s="99"/>
      <c r="F13" s="98">
        <f>SUM(G13:P13)</f>
        <v>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s="131" customFormat="1" ht="25.9" customHeight="1">
      <c r="A14" s="93">
        <v>632</v>
      </c>
      <c r="B14" s="94" t="s">
        <v>194</v>
      </c>
      <c r="C14" s="132">
        <f t="shared" ref="C14:P14" si="9">SUM(C15:C18)</f>
        <v>0</v>
      </c>
      <c r="D14" s="132">
        <f t="shared" si="9"/>
        <v>0</v>
      </c>
      <c r="E14" s="132">
        <f t="shared" si="9"/>
        <v>0</v>
      </c>
      <c r="F14" s="95">
        <f t="shared" si="9"/>
        <v>0</v>
      </c>
      <c r="G14" s="132">
        <f t="shared" si="9"/>
        <v>0</v>
      </c>
      <c r="H14" s="132">
        <f t="shared" si="9"/>
        <v>0</v>
      </c>
      <c r="I14" s="132">
        <f t="shared" si="9"/>
        <v>0</v>
      </c>
      <c r="J14" s="132">
        <f t="shared" si="9"/>
        <v>0</v>
      </c>
      <c r="K14" s="132">
        <f t="shared" ref="K14" si="10">SUM(K15:K18)</f>
        <v>0</v>
      </c>
      <c r="L14" s="132">
        <f t="shared" si="9"/>
        <v>0</v>
      </c>
      <c r="M14" s="132">
        <f t="shared" ref="M14" si="11">SUM(M15:M18)</f>
        <v>0</v>
      </c>
      <c r="N14" s="132">
        <f t="shared" si="9"/>
        <v>0</v>
      </c>
      <c r="O14" s="132">
        <f t="shared" si="9"/>
        <v>0</v>
      </c>
      <c r="P14" s="132">
        <f t="shared" si="9"/>
        <v>0</v>
      </c>
    </row>
    <row r="15" spans="1:16" ht="24" customHeight="1">
      <c r="A15" s="96">
        <v>6321</v>
      </c>
      <c r="B15" s="97" t="s">
        <v>195</v>
      </c>
      <c r="C15" s="98">
        <f t="shared" ref="C15:C18" si="12">SUM(D15:F15)</f>
        <v>0</v>
      </c>
      <c r="D15" s="99"/>
      <c r="E15" s="99"/>
      <c r="F15" s="98">
        <f t="shared" ref="F15:F37" si="13">SUM(G15:P15)</f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ht="24" customHeight="1">
      <c r="A16" s="96">
        <v>6322</v>
      </c>
      <c r="B16" s="97" t="s">
        <v>196</v>
      </c>
      <c r="C16" s="98">
        <f t="shared" si="12"/>
        <v>0</v>
      </c>
      <c r="D16" s="99"/>
      <c r="E16" s="99"/>
      <c r="F16" s="98">
        <f t="shared" si="13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1:16" ht="24" customHeight="1">
      <c r="A17" s="96">
        <v>6323</v>
      </c>
      <c r="B17" s="97" t="s">
        <v>197</v>
      </c>
      <c r="C17" s="98">
        <f t="shared" si="12"/>
        <v>0</v>
      </c>
      <c r="D17" s="99"/>
      <c r="E17" s="99"/>
      <c r="F17" s="98">
        <f t="shared" si="13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ht="24" customHeight="1">
      <c r="A18" s="96">
        <v>6324</v>
      </c>
      <c r="B18" s="97" t="s">
        <v>198</v>
      </c>
      <c r="C18" s="98">
        <f t="shared" si="12"/>
        <v>0</v>
      </c>
      <c r="D18" s="99"/>
      <c r="E18" s="99"/>
      <c r="F18" s="98">
        <f t="shared" si="13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s="131" customFormat="1" ht="25.9" customHeight="1">
      <c r="A19" s="93">
        <v>633</v>
      </c>
      <c r="B19" s="94" t="s">
        <v>199</v>
      </c>
      <c r="C19" s="132">
        <f t="shared" ref="C19:P19" si="14">SUM(C20:C21)</f>
        <v>0</v>
      </c>
      <c r="D19" s="132">
        <f t="shared" si="14"/>
        <v>0</v>
      </c>
      <c r="E19" s="132">
        <f t="shared" si="14"/>
        <v>0</v>
      </c>
      <c r="F19" s="95">
        <f t="shared" si="14"/>
        <v>0</v>
      </c>
      <c r="G19" s="132">
        <f t="shared" si="14"/>
        <v>0</v>
      </c>
      <c r="H19" s="132">
        <f t="shared" si="14"/>
        <v>0</v>
      </c>
      <c r="I19" s="132">
        <f t="shared" si="14"/>
        <v>0</v>
      </c>
      <c r="J19" s="132">
        <f t="shared" si="14"/>
        <v>0</v>
      </c>
      <c r="K19" s="132">
        <f t="shared" ref="K19" si="15">SUM(K20:K21)</f>
        <v>0</v>
      </c>
      <c r="L19" s="132">
        <f t="shared" si="14"/>
        <v>0</v>
      </c>
      <c r="M19" s="132">
        <f t="shared" ref="M19" si="16">SUM(M20:M21)</f>
        <v>0</v>
      </c>
      <c r="N19" s="132">
        <f t="shared" si="14"/>
        <v>0</v>
      </c>
      <c r="O19" s="132">
        <f t="shared" si="14"/>
        <v>0</v>
      </c>
      <c r="P19" s="132">
        <f t="shared" si="14"/>
        <v>0</v>
      </c>
    </row>
    <row r="20" spans="1:16" ht="24" customHeight="1">
      <c r="A20" s="96">
        <v>6331</v>
      </c>
      <c r="B20" s="97" t="s">
        <v>200</v>
      </c>
      <c r="C20" s="98">
        <f t="shared" ref="C20:C21" si="17">SUM(D20:F20)</f>
        <v>0</v>
      </c>
      <c r="D20" s="99"/>
      <c r="E20" s="99"/>
      <c r="F20" s="98">
        <f t="shared" si="13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ht="24" customHeight="1">
      <c r="A21" s="96">
        <v>6332</v>
      </c>
      <c r="B21" s="97" t="s">
        <v>201</v>
      </c>
      <c r="C21" s="98">
        <f t="shared" si="17"/>
        <v>0</v>
      </c>
      <c r="D21" s="99"/>
      <c r="E21" s="99"/>
      <c r="F21" s="98">
        <f t="shared" si="13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1:16" s="131" customFormat="1" ht="25.9" customHeight="1">
      <c r="A22" s="93">
        <v>634</v>
      </c>
      <c r="B22" s="94" t="s">
        <v>202</v>
      </c>
      <c r="C22" s="132">
        <f t="shared" ref="C22:P22" si="18">SUM(C23:C24)</f>
        <v>127000</v>
      </c>
      <c r="D22" s="132">
        <f t="shared" si="18"/>
        <v>0</v>
      </c>
      <c r="E22" s="132">
        <f t="shared" si="18"/>
        <v>0</v>
      </c>
      <c r="F22" s="95">
        <f t="shared" si="18"/>
        <v>127000</v>
      </c>
      <c r="G22" s="132">
        <f t="shared" si="18"/>
        <v>0</v>
      </c>
      <c r="H22" s="132">
        <f t="shared" si="18"/>
        <v>0</v>
      </c>
      <c r="I22" s="132">
        <f t="shared" si="18"/>
        <v>0</v>
      </c>
      <c r="J22" s="132">
        <f t="shared" si="18"/>
        <v>0</v>
      </c>
      <c r="K22" s="132">
        <f t="shared" ref="K22" si="19">SUM(K23:K24)</f>
        <v>127000</v>
      </c>
      <c r="L22" s="132">
        <f t="shared" si="18"/>
        <v>0</v>
      </c>
      <c r="M22" s="132">
        <f t="shared" ref="M22" si="20">SUM(M23:M24)</f>
        <v>0</v>
      </c>
      <c r="N22" s="132">
        <f t="shared" si="18"/>
        <v>0</v>
      </c>
      <c r="O22" s="132">
        <f t="shared" si="18"/>
        <v>0</v>
      </c>
      <c r="P22" s="132">
        <f t="shared" si="18"/>
        <v>0</v>
      </c>
    </row>
    <row r="23" spans="1:16" ht="24" customHeight="1">
      <c r="A23" s="96">
        <v>6341</v>
      </c>
      <c r="B23" s="97" t="s">
        <v>203</v>
      </c>
      <c r="C23" s="98">
        <f t="shared" ref="C23:C24" si="21">SUM(D23:F23)</f>
        <v>127000</v>
      </c>
      <c r="D23" s="99"/>
      <c r="E23" s="99"/>
      <c r="F23" s="98">
        <f t="shared" si="13"/>
        <v>127000</v>
      </c>
      <c r="G23" s="99"/>
      <c r="H23" s="99"/>
      <c r="I23" s="99"/>
      <c r="J23" s="99"/>
      <c r="K23" s="157">
        <v>127000</v>
      </c>
      <c r="L23" s="99"/>
      <c r="M23" s="99"/>
      <c r="N23" s="99"/>
      <c r="O23" s="99"/>
      <c r="P23" s="99"/>
    </row>
    <row r="24" spans="1:16" ht="24" customHeight="1">
      <c r="A24" s="96">
        <v>6342</v>
      </c>
      <c r="B24" s="97" t="s">
        <v>204</v>
      </c>
      <c r="C24" s="98">
        <f t="shared" si="21"/>
        <v>0</v>
      </c>
      <c r="D24" s="99"/>
      <c r="E24" s="99"/>
      <c r="F24" s="98">
        <f t="shared" si="13"/>
        <v>0</v>
      </c>
      <c r="G24" s="99"/>
      <c r="H24" s="99"/>
      <c r="I24" s="99"/>
      <c r="J24" s="99"/>
      <c r="K24" s="157"/>
      <c r="L24" s="99"/>
      <c r="M24" s="99"/>
      <c r="N24" s="99"/>
      <c r="O24" s="99"/>
      <c r="P24" s="99"/>
    </row>
    <row r="25" spans="1:16" s="131" customFormat="1" ht="25.9" customHeight="1">
      <c r="A25" s="93">
        <v>635</v>
      </c>
      <c r="B25" s="94" t="s">
        <v>205</v>
      </c>
      <c r="C25" s="132">
        <f t="shared" ref="C25:P25" si="22">SUM(C26:C27)</f>
        <v>0</v>
      </c>
      <c r="D25" s="132">
        <f t="shared" si="22"/>
        <v>0</v>
      </c>
      <c r="E25" s="132">
        <f t="shared" si="22"/>
        <v>0</v>
      </c>
      <c r="F25" s="95">
        <f t="shared" si="22"/>
        <v>0</v>
      </c>
      <c r="G25" s="132">
        <f t="shared" si="22"/>
        <v>0</v>
      </c>
      <c r="H25" s="132">
        <f t="shared" si="22"/>
        <v>0</v>
      </c>
      <c r="I25" s="132">
        <f t="shared" si="22"/>
        <v>0</v>
      </c>
      <c r="J25" s="132">
        <f t="shared" si="22"/>
        <v>0</v>
      </c>
      <c r="K25" s="132">
        <f t="shared" ref="K25" si="23">SUM(K26:K27)</f>
        <v>0</v>
      </c>
      <c r="L25" s="132">
        <f t="shared" si="22"/>
        <v>0</v>
      </c>
      <c r="M25" s="132">
        <f t="shared" ref="M25" si="24">SUM(M26:M27)</f>
        <v>0</v>
      </c>
      <c r="N25" s="132">
        <f t="shared" si="22"/>
        <v>0</v>
      </c>
      <c r="O25" s="132">
        <f t="shared" si="22"/>
        <v>0</v>
      </c>
      <c r="P25" s="132">
        <f t="shared" si="22"/>
        <v>0</v>
      </c>
    </row>
    <row r="26" spans="1:16" ht="24" customHeight="1">
      <c r="A26" s="96">
        <v>6351</v>
      </c>
      <c r="B26" s="97" t="s">
        <v>206</v>
      </c>
      <c r="C26" s="98">
        <f t="shared" ref="C26:C27" si="25">SUM(D26:F26)</f>
        <v>0</v>
      </c>
      <c r="D26" s="99"/>
      <c r="E26" s="99"/>
      <c r="F26" s="98">
        <f t="shared" si="13"/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16" ht="24" customHeight="1">
      <c r="A27" s="96">
        <v>6352</v>
      </c>
      <c r="B27" s="97" t="s">
        <v>207</v>
      </c>
      <c r="C27" s="98">
        <f t="shared" si="25"/>
        <v>0</v>
      </c>
      <c r="D27" s="99"/>
      <c r="E27" s="99"/>
      <c r="F27" s="98">
        <f t="shared" si="13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s="131" customFormat="1" ht="25.9" customHeight="1">
      <c r="A28" s="93" t="s">
        <v>208</v>
      </c>
      <c r="B28" s="101" t="s">
        <v>209</v>
      </c>
      <c r="C28" s="132">
        <f t="shared" ref="C28:P28" si="26">SUM(C29:C30)</f>
        <v>7778000</v>
      </c>
      <c r="D28" s="132">
        <f t="shared" si="26"/>
        <v>0</v>
      </c>
      <c r="E28" s="132">
        <f t="shared" si="26"/>
        <v>0</v>
      </c>
      <c r="F28" s="95">
        <f t="shared" si="26"/>
        <v>7778000</v>
      </c>
      <c r="G28" s="132">
        <f t="shared" si="26"/>
        <v>0</v>
      </c>
      <c r="H28" s="132">
        <f t="shared" si="26"/>
        <v>0</v>
      </c>
      <c r="I28" s="132">
        <f t="shared" si="26"/>
        <v>7778000</v>
      </c>
      <c r="J28" s="132">
        <f t="shared" si="26"/>
        <v>0</v>
      </c>
      <c r="K28" s="132">
        <f t="shared" ref="K28" si="27">SUM(K29:K30)</f>
        <v>0</v>
      </c>
      <c r="L28" s="132">
        <f t="shared" si="26"/>
        <v>0</v>
      </c>
      <c r="M28" s="132">
        <f t="shared" ref="M28" si="28">SUM(M29:M30)</f>
        <v>0</v>
      </c>
      <c r="N28" s="132">
        <f t="shared" si="26"/>
        <v>0</v>
      </c>
      <c r="O28" s="132">
        <f t="shared" si="26"/>
        <v>0</v>
      </c>
      <c r="P28" s="132">
        <f t="shared" si="26"/>
        <v>0</v>
      </c>
    </row>
    <row r="29" spans="1:16" ht="24" customHeight="1">
      <c r="A29" s="96" t="s">
        <v>210</v>
      </c>
      <c r="B29" s="97" t="s">
        <v>211</v>
      </c>
      <c r="C29" s="98">
        <f t="shared" ref="C29:C30" si="29">SUM(D29:F29)</f>
        <v>7778000</v>
      </c>
      <c r="D29" s="99"/>
      <c r="E29" s="99"/>
      <c r="F29" s="98">
        <f t="shared" si="13"/>
        <v>7778000</v>
      </c>
      <c r="G29" s="99"/>
      <c r="H29" s="99"/>
      <c r="I29" s="157">
        <v>7778000</v>
      </c>
      <c r="J29" s="99"/>
      <c r="K29" s="99"/>
      <c r="L29" s="99"/>
      <c r="M29" s="99"/>
      <c r="N29" s="99"/>
      <c r="O29" s="99"/>
      <c r="P29" s="99"/>
    </row>
    <row r="30" spans="1:16" ht="24" customHeight="1">
      <c r="A30" s="96" t="s">
        <v>212</v>
      </c>
      <c r="B30" s="97" t="s">
        <v>213</v>
      </c>
      <c r="C30" s="98">
        <f t="shared" si="29"/>
        <v>0</v>
      </c>
      <c r="D30" s="99"/>
      <c r="E30" s="99"/>
      <c r="F30" s="98">
        <f t="shared" si="13"/>
        <v>0</v>
      </c>
      <c r="G30" s="99"/>
      <c r="H30" s="99"/>
      <c r="I30" s="157"/>
      <c r="J30" s="99"/>
      <c r="K30" s="99"/>
      <c r="L30" s="99"/>
      <c r="M30" s="99"/>
      <c r="N30" s="99"/>
      <c r="O30" s="99"/>
      <c r="P30" s="99"/>
    </row>
    <row r="31" spans="1:16" s="131" customFormat="1" ht="25.9" customHeight="1">
      <c r="A31" s="93" t="s">
        <v>214</v>
      </c>
      <c r="B31" s="94" t="s">
        <v>215</v>
      </c>
      <c r="C31" s="132">
        <f t="shared" ref="C31:P31" si="30">SUM(C32:C33)</f>
        <v>0</v>
      </c>
      <c r="D31" s="132">
        <f t="shared" si="30"/>
        <v>0</v>
      </c>
      <c r="E31" s="132">
        <f t="shared" si="30"/>
        <v>0</v>
      </c>
      <c r="F31" s="95">
        <f t="shared" si="30"/>
        <v>0</v>
      </c>
      <c r="G31" s="132">
        <f t="shared" si="30"/>
        <v>0</v>
      </c>
      <c r="H31" s="132">
        <f t="shared" si="30"/>
        <v>0</v>
      </c>
      <c r="I31" s="132">
        <f t="shared" si="30"/>
        <v>0</v>
      </c>
      <c r="J31" s="132">
        <f t="shared" si="30"/>
        <v>0</v>
      </c>
      <c r="K31" s="132">
        <f t="shared" ref="K31" si="31">SUM(K32:K33)</f>
        <v>0</v>
      </c>
      <c r="L31" s="132">
        <f t="shared" si="30"/>
        <v>0</v>
      </c>
      <c r="M31" s="132">
        <f t="shared" ref="M31" si="32">SUM(M32:M33)</f>
        <v>0</v>
      </c>
      <c r="N31" s="132">
        <f t="shared" si="30"/>
        <v>0</v>
      </c>
      <c r="O31" s="132">
        <f t="shared" si="30"/>
        <v>0</v>
      </c>
      <c r="P31" s="132">
        <f t="shared" si="30"/>
        <v>0</v>
      </c>
    </row>
    <row r="32" spans="1:16" ht="24" customHeight="1">
      <c r="A32" s="96" t="s">
        <v>216</v>
      </c>
      <c r="B32" s="97" t="s">
        <v>217</v>
      </c>
      <c r="C32" s="98">
        <f t="shared" ref="C32:C37" si="33">SUM(D32:F32)</f>
        <v>0</v>
      </c>
      <c r="D32" s="99"/>
      <c r="E32" s="99"/>
      <c r="F32" s="98">
        <f t="shared" si="13"/>
        <v>0</v>
      </c>
      <c r="G32" s="99"/>
      <c r="H32" s="99"/>
      <c r="I32" s="99"/>
      <c r="J32" s="99"/>
      <c r="K32" s="99"/>
      <c r="L32" s="157"/>
      <c r="M32" s="157"/>
      <c r="N32" s="99"/>
      <c r="O32" s="99"/>
      <c r="P32" s="99"/>
    </row>
    <row r="33" spans="1:16" ht="24" customHeight="1">
      <c r="A33" s="96" t="s">
        <v>218</v>
      </c>
      <c r="B33" s="97" t="s">
        <v>219</v>
      </c>
      <c r="C33" s="98">
        <f t="shared" si="33"/>
        <v>0</v>
      </c>
      <c r="D33" s="99"/>
      <c r="E33" s="99"/>
      <c r="F33" s="98">
        <f t="shared" si="13"/>
        <v>0</v>
      </c>
      <c r="G33" s="99"/>
      <c r="H33" s="99"/>
      <c r="I33" s="99"/>
      <c r="J33" s="99"/>
      <c r="K33" s="99"/>
      <c r="L33" s="157"/>
      <c r="M33" s="157"/>
      <c r="N33" s="99"/>
      <c r="O33" s="99"/>
      <c r="P33" s="99"/>
    </row>
    <row r="34" spans="1:16" ht="24" customHeight="1">
      <c r="A34" s="149" t="s">
        <v>353</v>
      </c>
      <c r="B34" s="150" t="s">
        <v>343</v>
      </c>
      <c r="C34" s="95">
        <f>SUM(C35+C36+C37)</f>
        <v>0</v>
      </c>
      <c r="D34" s="95">
        <f t="shared" ref="D34:P34" si="34">SUM(D35+D36+D37)</f>
        <v>0</v>
      </c>
      <c r="E34" s="95">
        <f t="shared" si="34"/>
        <v>0</v>
      </c>
      <c r="F34" s="95">
        <f t="shared" si="34"/>
        <v>0</v>
      </c>
      <c r="G34" s="95">
        <f t="shared" si="34"/>
        <v>0</v>
      </c>
      <c r="H34" s="95">
        <f t="shared" si="34"/>
        <v>0</v>
      </c>
      <c r="I34" s="95">
        <f t="shared" si="34"/>
        <v>0</v>
      </c>
      <c r="J34" s="95">
        <f t="shared" si="34"/>
        <v>0</v>
      </c>
      <c r="K34" s="95">
        <f t="shared" ref="K34" si="35">SUM(K35+K36+K37)</f>
        <v>0</v>
      </c>
      <c r="L34" s="95">
        <f t="shared" si="34"/>
        <v>0</v>
      </c>
      <c r="M34" s="95">
        <f t="shared" ref="M34" si="36">SUM(M35+M36+M37)</f>
        <v>0</v>
      </c>
      <c r="N34" s="95">
        <f t="shared" si="34"/>
        <v>0</v>
      </c>
      <c r="O34" s="95">
        <f t="shared" si="34"/>
        <v>0</v>
      </c>
      <c r="P34" s="95">
        <f t="shared" si="34"/>
        <v>0</v>
      </c>
    </row>
    <row r="35" spans="1:16" ht="24" customHeight="1">
      <c r="A35" s="147">
        <v>6391</v>
      </c>
      <c r="B35" s="148" t="s">
        <v>346</v>
      </c>
      <c r="C35" s="98">
        <f t="shared" si="33"/>
        <v>0</v>
      </c>
      <c r="D35" s="99"/>
      <c r="E35" s="99"/>
      <c r="F35" s="98">
        <f t="shared" si="13"/>
        <v>0</v>
      </c>
      <c r="G35" s="99"/>
      <c r="H35" s="99"/>
      <c r="I35" s="99"/>
      <c r="J35" s="99"/>
      <c r="K35" s="99"/>
      <c r="L35" s="158"/>
      <c r="M35" s="158"/>
      <c r="N35" s="99"/>
      <c r="O35" s="99"/>
      <c r="P35" s="99"/>
    </row>
    <row r="36" spans="1:16" ht="24" customHeight="1">
      <c r="A36" s="147">
        <v>6392</v>
      </c>
      <c r="B36" s="148" t="s">
        <v>347</v>
      </c>
      <c r="C36" s="98">
        <f t="shared" si="33"/>
        <v>0</v>
      </c>
      <c r="D36" s="99"/>
      <c r="E36" s="99"/>
      <c r="F36" s="98">
        <f t="shared" si="13"/>
        <v>0</v>
      </c>
      <c r="G36" s="99"/>
      <c r="H36" s="99"/>
      <c r="I36" s="99"/>
      <c r="J36" s="99"/>
      <c r="K36" s="99"/>
      <c r="L36" s="158"/>
      <c r="M36" s="158"/>
      <c r="N36" s="99"/>
      <c r="O36" s="99"/>
      <c r="P36" s="99"/>
    </row>
    <row r="37" spans="1:16" ht="24" customHeight="1">
      <c r="A37" s="147">
        <v>6393</v>
      </c>
      <c r="B37" s="148" t="s">
        <v>354</v>
      </c>
      <c r="C37" s="98">
        <f t="shared" si="33"/>
        <v>0</v>
      </c>
      <c r="D37" s="99"/>
      <c r="E37" s="99"/>
      <c r="F37" s="98">
        <f t="shared" si="13"/>
        <v>0</v>
      </c>
      <c r="G37" s="99"/>
      <c r="H37" s="99"/>
      <c r="I37" s="99"/>
      <c r="J37" s="99"/>
      <c r="K37" s="99"/>
      <c r="L37" s="157"/>
      <c r="M37" s="158"/>
      <c r="N37" s="99"/>
      <c r="O37" s="99"/>
      <c r="P37" s="99"/>
    </row>
    <row r="38" spans="1:16" s="131" customFormat="1" ht="25.9" customHeight="1">
      <c r="A38" s="93">
        <v>64</v>
      </c>
      <c r="B38" s="94" t="s">
        <v>220</v>
      </c>
      <c r="C38" s="132">
        <f t="shared" ref="C38:P38" si="37">C39+C47+C52</f>
        <v>0</v>
      </c>
      <c r="D38" s="132">
        <f t="shared" si="37"/>
        <v>0</v>
      </c>
      <c r="E38" s="132">
        <f t="shared" si="37"/>
        <v>0</v>
      </c>
      <c r="F38" s="95">
        <f t="shared" si="37"/>
        <v>0</v>
      </c>
      <c r="G38" s="132">
        <f t="shared" si="37"/>
        <v>0</v>
      </c>
      <c r="H38" s="132">
        <f t="shared" si="37"/>
        <v>0</v>
      </c>
      <c r="I38" s="132">
        <f t="shared" si="37"/>
        <v>0</v>
      </c>
      <c r="J38" s="132">
        <f t="shared" si="37"/>
        <v>0</v>
      </c>
      <c r="K38" s="132">
        <f t="shared" ref="K38" si="38">K39+K47+K52</f>
        <v>0</v>
      </c>
      <c r="L38" s="132">
        <f t="shared" si="37"/>
        <v>0</v>
      </c>
      <c r="M38" s="132">
        <f t="shared" ref="M38" si="39">M39+M47+M52</f>
        <v>0</v>
      </c>
      <c r="N38" s="132">
        <f t="shared" si="37"/>
        <v>0</v>
      </c>
      <c r="O38" s="132">
        <f t="shared" si="37"/>
        <v>0</v>
      </c>
      <c r="P38" s="132">
        <f t="shared" si="37"/>
        <v>0</v>
      </c>
    </row>
    <row r="39" spans="1:16" s="131" customFormat="1" ht="25.9" customHeight="1">
      <c r="A39" s="93">
        <v>641</v>
      </c>
      <c r="B39" s="94" t="s">
        <v>221</v>
      </c>
      <c r="C39" s="132">
        <f t="shared" ref="C39:H39" si="40">SUM(C40:C46)</f>
        <v>0</v>
      </c>
      <c r="D39" s="132">
        <f t="shared" ref="D39" si="41">SUM(D40:D46)</f>
        <v>0</v>
      </c>
      <c r="E39" s="132">
        <f t="shared" si="40"/>
        <v>0</v>
      </c>
      <c r="F39" s="95">
        <f t="shared" si="40"/>
        <v>0</v>
      </c>
      <c r="G39" s="132">
        <f t="shared" si="40"/>
        <v>0</v>
      </c>
      <c r="H39" s="132">
        <f t="shared" si="40"/>
        <v>0</v>
      </c>
      <c r="I39" s="132">
        <f t="shared" ref="I39:P39" si="42">SUM(I40:I46)</f>
        <v>0</v>
      </c>
      <c r="J39" s="132">
        <f t="shared" si="42"/>
        <v>0</v>
      </c>
      <c r="K39" s="132">
        <f t="shared" ref="K39" si="43">SUM(K40:K46)</f>
        <v>0</v>
      </c>
      <c r="L39" s="132">
        <f t="shared" si="42"/>
        <v>0</v>
      </c>
      <c r="M39" s="132">
        <f t="shared" ref="M39" si="44">SUM(M40:M46)</f>
        <v>0</v>
      </c>
      <c r="N39" s="132">
        <f t="shared" si="42"/>
        <v>0</v>
      </c>
      <c r="O39" s="132">
        <f t="shared" si="42"/>
        <v>0</v>
      </c>
      <c r="P39" s="132">
        <f t="shared" si="42"/>
        <v>0</v>
      </c>
    </row>
    <row r="40" spans="1:16" ht="24" customHeight="1">
      <c r="A40" s="96">
        <v>6412</v>
      </c>
      <c r="B40" s="97" t="s">
        <v>222</v>
      </c>
      <c r="C40" s="98">
        <f t="shared" ref="C40:C46" si="45">SUM(D40:F40)</f>
        <v>0</v>
      </c>
      <c r="D40" s="99"/>
      <c r="E40" s="99"/>
      <c r="F40" s="98">
        <f t="shared" ref="F40:F46" si="46">SUM(G40:P40)</f>
        <v>0</v>
      </c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1:16" ht="24" customHeight="1">
      <c r="A41" s="96">
        <v>6413</v>
      </c>
      <c r="B41" s="97" t="s">
        <v>223</v>
      </c>
      <c r="C41" s="98">
        <f t="shared" si="45"/>
        <v>0</v>
      </c>
      <c r="D41" s="99"/>
      <c r="E41" s="99"/>
      <c r="F41" s="98">
        <f t="shared" si="46"/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1:16" ht="24" customHeight="1">
      <c r="A42" s="96">
        <v>6414</v>
      </c>
      <c r="B42" s="97" t="s">
        <v>224</v>
      </c>
      <c r="C42" s="98">
        <f t="shared" si="45"/>
        <v>0</v>
      </c>
      <c r="D42" s="99"/>
      <c r="E42" s="99"/>
      <c r="F42" s="98">
        <f t="shared" si="46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ht="24" customHeight="1">
      <c r="A43" s="96">
        <v>6415</v>
      </c>
      <c r="B43" s="97" t="s">
        <v>225</v>
      </c>
      <c r="C43" s="98">
        <f t="shared" si="45"/>
        <v>0</v>
      </c>
      <c r="D43" s="99"/>
      <c r="E43" s="99"/>
      <c r="F43" s="98">
        <f t="shared" si="46"/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6" ht="24" customHeight="1">
      <c r="A44" s="96">
        <v>6416</v>
      </c>
      <c r="B44" s="97" t="s">
        <v>226</v>
      </c>
      <c r="C44" s="98">
        <f t="shared" si="45"/>
        <v>0</v>
      </c>
      <c r="D44" s="99"/>
      <c r="E44" s="99"/>
      <c r="F44" s="98">
        <f t="shared" si="46"/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16" ht="24" customHeight="1">
      <c r="A45" s="96">
        <v>6417</v>
      </c>
      <c r="B45" s="97" t="s">
        <v>227</v>
      </c>
      <c r="C45" s="98">
        <f t="shared" si="45"/>
        <v>0</v>
      </c>
      <c r="D45" s="99"/>
      <c r="E45" s="99"/>
      <c r="F45" s="98">
        <f t="shared" si="46"/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1:16" ht="24" customHeight="1">
      <c r="A46" s="96">
        <v>6419</v>
      </c>
      <c r="B46" s="97" t="s">
        <v>228</v>
      </c>
      <c r="C46" s="98">
        <f t="shared" si="45"/>
        <v>0</v>
      </c>
      <c r="D46" s="99"/>
      <c r="E46" s="99"/>
      <c r="F46" s="98">
        <f t="shared" si="46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1:16" s="131" customFormat="1" ht="25.9" customHeight="1">
      <c r="A47" s="93">
        <v>642</v>
      </c>
      <c r="B47" s="94" t="s">
        <v>229</v>
      </c>
      <c r="C47" s="132">
        <f t="shared" ref="C47:P47" si="47">SUM(C48:C51)</f>
        <v>0</v>
      </c>
      <c r="D47" s="132">
        <f t="shared" si="47"/>
        <v>0</v>
      </c>
      <c r="E47" s="132">
        <f t="shared" si="47"/>
        <v>0</v>
      </c>
      <c r="F47" s="95">
        <f t="shared" si="47"/>
        <v>0</v>
      </c>
      <c r="G47" s="132">
        <f t="shared" si="47"/>
        <v>0</v>
      </c>
      <c r="H47" s="132">
        <f t="shared" si="47"/>
        <v>0</v>
      </c>
      <c r="I47" s="132">
        <f t="shared" si="47"/>
        <v>0</v>
      </c>
      <c r="J47" s="132">
        <f t="shared" si="47"/>
        <v>0</v>
      </c>
      <c r="K47" s="132">
        <f t="shared" ref="K47" si="48">SUM(K48:K51)</f>
        <v>0</v>
      </c>
      <c r="L47" s="132">
        <f t="shared" si="47"/>
        <v>0</v>
      </c>
      <c r="M47" s="132">
        <f t="shared" ref="M47" si="49">SUM(M48:M51)</f>
        <v>0</v>
      </c>
      <c r="N47" s="132">
        <f t="shared" si="47"/>
        <v>0</v>
      </c>
      <c r="O47" s="132">
        <f t="shared" si="47"/>
        <v>0</v>
      </c>
      <c r="P47" s="132">
        <f t="shared" si="47"/>
        <v>0</v>
      </c>
    </row>
    <row r="48" spans="1:16" ht="24" customHeight="1">
      <c r="A48" s="96">
        <v>6422</v>
      </c>
      <c r="B48" s="97" t="s">
        <v>230</v>
      </c>
      <c r="C48" s="98">
        <f t="shared" ref="C48:C51" si="50">SUM(D48:F48)</f>
        <v>0</v>
      </c>
      <c r="D48" s="99"/>
      <c r="E48" s="99"/>
      <c r="F48" s="98">
        <f t="shared" ref="F48:F51" si="51">SUM(G48:P48)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1:16" ht="24" customHeight="1">
      <c r="A49" s="96">
        <v>6423</v>
      </c>
      <c r="B49" s="97" t="s">
        <v>231</v>
      </c>
      <c r="C49" s="98">
        <f t="shared" si="50"/>
        <v>0</v>
      </c>
      <c r="D49" s="99"/>
      <c r="E49" s="99"/>
      <c r="F49" s="98">
        <f t="shared" si="51"/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1:16" ht="24" customHeight="1">
      <c r="A50" s="96" t="s">
        <v>232</v>
      </c>
      <c r="B50" s="97" t="s">
        <v>233</v>
      </c>
      <c r="C50" s="98">
        <f t="shared" si="50"/>
        <v>0</v>
      </c>
      <c r="D50" s="99"/>
      <c r="E50" s="99"/>
      <c r="F50" s="98">
        <f t="shared" si="51"/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1:16" ht="24" customHeight="1">
      <c r="A51" s="96">
        <v>6429</v>
      </c>
      <c r="B51" s="97" t="s">
        <v>234</v>
      </c>
      <c r="C51" s="98">
        <f t="shared" si="50"/>
        <v>0</v>
      </c>
      <c r="D51" s="99"/>
      <c r="E51" s="99"/>
      <c r="F51" s="98">
        <f t="shared" si="51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1:16" s="131" customFormat="1" ht="25.9" customHeight="1">
      <c r="A52" s="93">
        <v>643</v>
      </c>
      <c r="B52" s="94" t="s">
        <v>235</v>
      </c>
      <c r="C52" s="132">
        <f t="shared" ref="C52:P52" si="52">SUM(C53:C53)</f>
        <v>0</v>
      </c>
      <c r="D52" s="132">
        <f t="shared" si="52"/>
        <v>0</v>
      </c>
      <c r="E52" s="132">
        <f t="shared" si="52"/>
        <v>0</v>
      </c>
      <c r="F52" s="95">
        <f t="shared" si="52"/>
        <v>0</v>
      </c>
      <c r="G52" s="132">
        <f t="shared" si="52"/>
        <v>0</v>
      </c>
      <c r="H52" s="132">
        <f t="shared" si="52"/>
        <v>0</v>
      </c>
      <c r="I52" s="132">
        <f t="shared" si="52"/>
        <v>0</v>
      </c>
      <c r="J52" s="132">
        <f t="shared" si="52"/>
        <v>0</v>
      </c>
      <c r="K52" s="132">
        <f t="shared" si="52"/>
        <v>0</v>
      </c>
      <c r="L52" s="132">
        <f t="shared" si="52"/>
        <v>0</v>
      </c>
      <c r="M52" s="132">
        <f t="shared" si="52"/>
        <v>0</v>
      </c>
      <c r="N52" s="132">
        <f t="shared" si="52"/>
        <v>0</v>
      </c>
      <c r="O52" s="132">
        <f t="shared" si="52"/>
        <v>0</v>
      </c>
      <c r="P52" s="132">
        <f t="shared" si="52"/>
        <v>0</v>
      </c>
    </row>
    <row r="53" spans="1:16" ht="24" customHeight="1">
      <c r="A53" s="96">
        <v>6432</v>
      </c>
      <c r="B53" s="102" t="s">
        <v>236</v>
      </c>
      <c r="C53" s="98">
        <f>SUM(D53:F53)</f>
        <v>0</v>
      </c>
      <c r="D53" s="99"/>
      <c r="E53" s="99"/>
      <c r="F53" s="98">
        <f t="shared" ref="F53" si="53">SUM(G53:P53)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1:16" s="131" customFormat="1" ht="25.9" customHeight="1">
      <c r="A54" s="93">
        <v>65</v>
      </c>
      <c r="B54" s="94" t="s">
        <v>237</v>
      </c>
      <c r="C54" s="132">
        <f t="shared" ref="C54:P54" si="54">C55+C57</f>
        <v>23000</v>
      </c>
      <c r="D54" s="132">
        <f t="shared" si="54"/>
        <v>0</v>
      </c>
      <c r="E54" s="132">
        <f t="shared" si="54"/>
        <v>0</v>
      </c>
      <c r="F54" s="95">
        <f t="shared" si="54"/>
        <v>23000</v>
      </c>
      <c r="G54" s="132">
        <f t="shared" si="54"/>
        <v>0</v>
      </c>
      <c r="H54" s="132">
        <f t="shared" si="54"/>
        <v>23000</v>
      </c>
      <c r="I54" s="132">
        <f t="shared" si="54"/>
        <v>0</v>
      </c>
      <c r="J54" s="132">
        <f t="shared" si="54"/>
        <v>0</v>
      </c>
      <c r="K54" s="132">
        <f t="shared" ref="K54" si="55">K55+K57</f>
        <v>0</v>
      </c>
      <c r="L54" s="132">
        <f t="shared" si="54"/>
        <v>0</v>
      </c>
      <c r="M54" s="132">
        <f t="shared" ref="M54" si="56">M55+M57</f>
        <v>0</v>
      </c>
      <c r="N54" s="132">
        <f t="shared" si="54"/>
        <v>0</v>
      </c>
      <c r="O54" s="132">
        <f t="shared" si="54"/>
        <v>0</v>
      </c>
      <c r="P54" s="132">
        <f t="shared" si="54"/>
        <v>0</v>
      </c>
    </row>
    <row r="55" spans="1:16" s="131" customFormat="1" ht="25.9" customHeight="1">
      <c r="A55" s="93">
        <v>651</v>
      </c>
      <c r="B55" s="94" t="s">
        <v>238</v>
      </c>
      <c r="C55" s="132">
        <f t="shared" ref="C55:P55" si="57">SUM(C56:C56)</f>
        <v>0</v>
      </c>
      <c r="D55" s="132">
        <f t="shared" si="57"/>
        <v>0</v>
      </c>
      <c r="E55" s="132">
        <f t="shared" si="57"/>
        <v>0</v>
      </c>
      <c r="F55" s="95">
        <f t="shared" si="57"/>
        <v>0</v>
      </c>
      <c r="G55" s="132">
        <f t="shared" si="57"/>
        <v>0</v>
      </c>
      <c r="H55" s="132">
        <f t="shared" si="57"/>
        <v>0</v>
      </c>
      <c r="I55" s="132">
        <f t="shared" si="57"/>
        <v>0</v>
      </c>
      <c r="J55" s="132">
        <f t="shared" si="57"/>
        <v>0</v>
      </c>
      <c r="K55" s="132">
        <f t="shared" si="57"/>
        <v>0</v>
      </c>
      <c r="L55" s="132">
        <f t="shared" si="57"/>
        <v>0</v>
      </c>
      <c r="M55" s="132">
        <f t="shared" si="57"/>
        <v>0</v>
      </c>
      <c r="N55" s="132">
        <f t="shared" si="57"/>
        <v>0</v>
      </c>
      <c r="O55" s="132">
        <f t="shared" si="57"/>
        <v>0</v>
      </c>
      <c r="P55" s="132">
        <f t="shared" si="57"/>
        <v>0</v>
      </c>
    </row>
    <row r="56" spans="1:16" ht="24" customHeight="1">
      <c r="A56" s="96">
        <v>6514</v>
      </c>
      <c r="B56" s="97" t="s">
        <v>239</v>
      </c>
      <c r="C56" s="98">
        <f>SUM(D56:F56)</f>
        <v>0</v>
      </c>
      <c r="D56" s="99"/>
      <c r="E56" s="99"/>
      <c r="F56" s="98">
        <f t="shared" ref="F56" si="58">SUM(G56:P56)</f>
        <v>0</v>
      </c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1:16" s="131" customFormat="1" ht="25.9" customHeight="1">
      <c r="A57" s="93">
        <v>652</v>
      </c>
      <c r="B57" s="94" t="s">
        <v>240</v>
      </c>
      <c r="C57" s="132">
        <f t="shared" ref="C57:P57" si="59">SUM(C58:C60)</f>
        <v>23000</v>
      </c>
      <c r="D57" s="132">
        <f t="shared" si="59"/>
        <v>0</v>
      </c>
      <c r="E57" s="132">
        <f t="shared" si="59"/>
        <v>0</v>
      </c>
      <c r="F57" s="95">
        <f t="shared" si="59"/>
        <v>23000</v>
      </c>
      <c r="G57" s="132">
        <f t="shared" si="59"/>
        <v>0</v>
      </c>
      <c r="H57" s="132">
        <f t="shared" si="59"/>
        <v>23000</v>
      </c>
      <c r="I57" s="132">
        <f t="shared" si="59"/>
        <v>0</v>
      </c>
      <c r="J57" s="132">
        <f t="shared" si="59"/>
        <v>0</v>
      </c>
      <c r="K57" s="132">
        <f t="shared" ref="K57" si="60">SUM(K58:K60)</f>
        <v>0</v>
      </c>
      <c r="L57" s="132">
        <f t="shared" si="59"/>
        <v>0</v>
      </c>
      <c r="M57" s="132">
        <f t="shared" ref="M57" si="61">SUM(M58:M60)</f>
        <v>0</v>
      </c>
      <c r="N57" s="132">
        <f t="shared" si="59"/>
        <v>0</v>
      </c>
      <c r="O57" s="132">
        <f t="shared" si="59"/>
        <v>0</v>
      </c>
      <c r="P57" s="132">
        <f t="shared" si="59"/>
        <v>0</v>
      </c>
    </row>
    <row r="58" spans="1:16" ht="24" customHeight="1">
      <c r="A58" s="96">
        <v>6526</v>
      </c>
      <c r="B58" s="97" t="s">
        <v>241</v>
      </c>
      <c r="C58" s="98">
        <f t="shared" ref="C58:C60" si="62">SUM(D58:F58)</f>
        <v>23000</v>
      </c>
      <c r="D58" s="99"/>
      <c r="E58" s="99"/>
      <c r="F58" s="98">
        <f t="shared" ref="F58:F60" si="63">SUM(G58:P58)</f>
        <v>23000</v>
      </c>
      <c r="G58" s="99"/>
      <c r="H58" s="157">
        <v>23000</v>
      </c>
      <c r="I58" s="99"/>
      <c r="J58" s="99"/>
      <c r="K58" s="99"/>
      <c r="L58" s="99"/>
      <c r="M58" s="99"/>
      <c r="N58" s="99"/>
      <c r="O58" s="99"/>
      <c r="P58" s="99"/>
    </row>
    <row r="59" spans="1:16" ht="24" customHeight="1">
      <c r="A59" s="96" t="s">
        <v>242</v>
      </c>
      <c r="B59" s="97" t="s">
        <v>243</v>
      </c>
      <c r="C59" s="98">
        <f t="shared" si="62"/>
        <v>0</v>
      </c>
      <c r="D59" s="99"/>
      <c r="E59" s="99"/>
      <c r="F59" s="98">
        <f t="shared" si="63"/>
        <v>0</v>
      </c>
      <c r="G59" s="99"/>
      <c r="H59" s="157"/>
      <c r="I59" s="99"/>
      <c r="J59" s="99"/>
      <c r="K59" s="99"/>
      <c r="L59" s="99"/>
      <c r="M59" s="99"/>
      <c r="N59" s="99"/>
      <c r="O59" s="99"/>
      <c r="P59" s="99"/>
    </row>
    <row r="60" spans="1:16" ht="27" customHeight="1">
      <c r="A60" s="96" t="s">
        <v>244</v>
      </c>
      <c r="B60" s="97" t="s">
        <v>245</v>
      </c>
      <c r="C60" s="98">
        <f t="shared" si="62"/>
        <v>0</v>
      </c>
      <c r="D60" s="99"/>
      <c r="E60" s="99"/>
      <c r="F60" s="98">
        <f t="shared" si="63"/>
        <v>0</v>
      </c>
      <c r="G60" s="99"/>
      <c r="H60" s="157"/>
      <c r="I60" s="99"/>
      <c r="J60" s="99"/>
      <c r="K60" s="99"/>
      <c r="L60" s="99"/>
      <c r="M60" s="99"/>
      <c r="N60" s="99"/>
      <c r="O60" s="99"/>
      <c r="P60" s="99"/>
    </row>
    <row r="61" spans="1:16" s="131" customFormat="1" ht="25.9" customHeight="1">
      <c r="A61" s="93">
        <v>66</v>
      </c>
      <c r="B61" s="103" t="s">
        <v>246</v>
      </c>
      <c r="C61" s="132">
        <f t="shared" ref="C61:P61" si="64">C62+C65</f>
        <v>15000</v>
      </c>
      <c r="D61" s="132">
        <f t="shared" si="64"/>
        <v>0</v>
      </c>
      <c r="E61" s="132">
        <f t="shared" si="64"/>
        <v>0</v>
      </c>
      <c r="F61" s="95">
        <f t="shared" si="64"/>
        <v>15000</v>
      </c>
      <c r="G61" s="132">
        <f t="shared" si="64"/>
        <v>0</v>
      </c>
      <c r="H61" s="132">
        <f t="shared" si="64"/>
        <v>0</v>
      </c>
      <c r="I61" s="132">
        <f t="shared" si="64"/>
        <v>0</v>
      </c>
      <c r="J61" s="132">
        <f t="shared" si="64"/>
        <v>0</v>
      </c>
      <c r="K61" s="132">
        <f t="shared" ref="K61" si="65">K62+K65</f>
        <v>0</v>
      </c>
      <c r="L61" s="132">
        <f t="shared" si="64"/>
        <v>0</v>
      </c>
      <c r="M61" s="132">
        <f t="shared" ref="M61" si="66">M62+M65</f>
        <v>0</v>
      </c>
      <c r="N61" s="132">
        <f t="shared" si="64"/>
        <v>15000</v>
      </c>
      <c r="O61" s="132">
        <f t="shared" si="64"/>
        <v>0</v>
      </c>
      <c r="P61" s="132">
        <f t="shared" si="64"/>
        <v>0</v>
      </c>
    </row>
    <row r="62" spans="1:16" s="131" customFormat="1" ht="25.9" customHeight="1">
      <c r="A62" s="93">
        <v>661</v>
      </c>
      <c r="B62" s="94" t="s">
        <v>247</v>
      </c>
      <c r="C62" s="132">
        <f t="shared" ref="C62:P62" si="67">SUM(C63:C64)</f>
        <v>0</v>
      </c>
      <c r="D62" s="132">
        <f t="shared" si="67"/>
        <v>0</v>
      </c>
      <c r="E62" s="132">
        <f t="shared" si="67"/>
        <v>0</v>
      </c>
      <c r="F62" s="95">
        <f t="shared" si="67"/>
        <v>0</v>
      </c>
      <c r="G62" s="132">
        <f t="shared" si="67"/>
        <v>0</v>
      </c>
      <c r="H62" s="132">
        <f t="shared" si="67"/>
        <v>0</v>
      </c>
      <c r="I62" s="132">
        <f t="shared" si="67"/>
        <v>0</v>
      </c>
      <c r="J62" s="132">
        <f t="shared" si="67"/>
        <v>0</v>
      </c>
      <c r="K62" s="132">
        <f t="shared" ref="K62" si="68">SUM(K63:K64)</f>
        <v>0</v>
      </c>
      <c r="L62" s="132">
        <f t="shared" si="67"/>
        <v>0</v>
      </c>
      <c r="M62" s="132">
        <f t="shared" ref="M62" si="69">SUM(M63:M64)</f>
        <v>0</v>
      </c>
      <c r="N62" s="132">
        <f t="shared" si="67"/>
        <v>0</v>
      </c>
      <c r="O62" s="132">
        <f t="shared" si="67"/>
        <v>0</v>
      </c>
      <c r="P62" s="132">
        <f t="shared" si="67"/>
        <v>0</v>
      </c>
    </row>
    <row r="63" spans="1:16" ht="24" customHeight="1">
      <c r="A63" s="96">
        <v>6614</v>
      </c>
      <c r="B63" s="97" t="s">
        <v>248</v>
      </c>
      <c r="C63" s="98">
        <f t="shared" ref="C63:C64" si="70">SUM(D63:F63)</f>
        <v>0</v>
      </c>
      <c r="D63" s="99"/>
      <c r="E63" s="99"/>
      <c r="F63" s="98">
        <f t="shared" ref="F63:F64" si="71">SUM(G63:P63)</f>
        <v>0</v>
      </c>
      <c r="G63" s="157"/>
      <c r="H63" s="99"/>
      <c r="I63" s="99"/>
      <c r="J63" s="99"/>
      <c r="K63" s="99"/>
      <c r="L63" s="99"/>
      <c r="M63" s="99"/>
      <c r="N63" s="99"/>
      <c r="O63" s="99"/>
      <c r="P63" s="99"/>
    </row>
    <row r="64" spans="1:16" ht="24" customHeight="1">
      <c r="A64" s="96">
        <v>6615</v>
      </c>
      <c r="B64" s="97" t="s">
        <v>249</v>
      </c>
      <c r="C64" s="98">
        <f t="shared" si="70"/>
        <v>0</v>
      </c>
      <c r="D64" s="99"/>
      <c r="E64" s="99"/>
      <c r="F64" s="98">
        <f t="shared" si="71"/>
        <v>0</v>
      </c>
      <c r="G64" s="157"/>
      <c r="H64" s="99"/>
      <c r="I64" s="99"/>
      <c r="J64" s="99"/>
      <c r="K64" s="99"/>
      <c r="L64" s="99"/>
      <c r="M64" s="99"/>
      <c r="N64" s="99"/>
      <c r="O64" s="99"/>
      <c r="P64" s="99"/>
    </row>
    <row r="65" spans="1:16" s="131" customFormat="1" ht="25.9" customHeight="1">
      <c r="A65" s="93">
        <v>663</v>
      </c>
      <c r="B65" s="101" t="s">
        <v>250</v>
      </c>
      <c r="C65" s="132">
        <f t="shared" ref="C65:P65" si="72">SUM(C66:C67)</f>
        <v>15000</v>
      </c>
      <c r="D65" s="132">
        <f t="shared" si="72"/>
        <v>0</v>
      </c>
      <c r="E65" s="132">
        <f t="shared" si="72"/>
        <v>0</v>
      </c>
      <c r="F65" s="95">
        <f t="shared" si="72"/>
        <v>15000</v>
      </c>
      <c r="G65" s="132">
        <f t="shared" si="72"/>
        <v>0</v>
      </c>
      <c r="H65" s="132">
        <f t="shared" si="72"/>
        <v>0</v>
      </c>
      <c r="I65" s="132">
        <f t="shared" si="72"/>
        <v>0</v>
      </c>
      <c r="J65" s="132">
        <f t="shared" si="72"/>
        <v>0</v>
      </c>
      <c r="K65" s="132">
        <f t="shared" ref="K65" si="73">SUM(K66:K67)</f>
        <v>0</v>
      </c>
      <c r="L65" s="132">
        <f t="shared" si="72"/>
        <v>0</v>
      </c>
      <c r="M65" s="132">
        <f t="shared" ref="M65" si="74">SUM(M66:M67)</f>
        <v>0</v>
      </c>
      <c r="N65" s="132">
        <f t="shared" si="72"/>
        <v>15000</v>
      </c>
      <c r="O65" s="132">
        <f t="shared" si="72"/>
        <v>0</v>
      </c>
      <c r="P65" s="132">
        <f t="shared" si="72"/>
        <v>0</v>
      </c>
    </row>
    <row r="66" spans="1:16" ht="24" customHeight="1">
      <c r="A66" s="96">
        <v>6631</v>
      </c>
      <c r="B66" s="97" t="s">
        <v>16</v>
      </c>
      <c r="C66" s="98">
        <f t="shared" ref="C66:C67" si="75">SUM(D66:F66)</f>
        <v>10000</v>
      </c>
      <c r="D66" s="99"/>
      <c r="E66" s="99"/>
      <c r="F66" s="98">
        <f t="shared" ref="F66:F67" si="76">SUM(G66:P66)</f>
        <v>10000</v>
      </c>
      <c r="G66" s="159"/>
      <c r="H66" s="159"/>
      <c r="I66" s="159"/>
      <c r="J66" s="159"/>
      <c r="K66" s="159"/>
      <c r="L66" s="159"/>
      <c r="M66" s="159"/>
      <c r="N66" s="157">
        <v>10000</v>
      </c>
      <c r="O66" s="99"/>
      <c r="P66" s="99"/>
    </row>
    <row r="67" spans="1:16" ht="24" customHeight="1">
      <c r="A67" s="96">
        <v>6632</v>
      </c>
      <c r="B67" s="104" t="s">
        <v>17</v>
      </c>
      <c r="C67" s="98">
        <f t="shared" si="75"/>
        <v>5000</v>
      </c>
      <c r="D67" s="99"/>
      <c r="E67" s="99"/>
      <c r="F67" s="98">
        <f t="shared" si="76"/>
        <v>5000</v>
      </c>
      <c r="G67" s="159"/>
      <c r="H67" s="159"/>
      <c r="I67" s="159"/>
      <c r="J67" s="159"/>
      <c r="K67" s="159"/>
      <c r="L67" s="159"/>
      <c r="M67" s="159"/>
      <c r="N67" s="157">
        <v>5000</v>
      </c>
      <c r="O67" s="99"/>
      <c r="P67" s="99"/>
    </row>
    <row r="68" spans="1:16" s="131" customFormat="1" ht="25.9" customHeight="1">
      <c r="A68" s="93" t="s">
        <v>251</v>
      </c>
      <c r="B68" s="101" t="s">
        <v>252</v>
      </c>
      <c r="C68" s="132">
        <f t="shared" ref="C68:P68" si="77">SUM(C69)</f>
        <v>1743000</v>
      </c>
      <c r="D68" s="132">
        <f>SUM(D69)</f>
        <v>1621000</v>
      </c>
      <c r="E68" s="132">
        <f>SUM(E69)</f>
        <v>122000</v>
      </c>
      <c r="F68" s="95">
        <f t="shared" si="77"/>
        <v>0</v>
      </c>
      <c r="G68" s="132">
        <f t="shared" si="77"/>
        <v>0</v>
      </c>
      <c r="H68" s="132">
        <f t="shared" si="77"/>
        <v>0</v>
      </c>
      <c r="I68" s="132">
        <f t="shared" si="77"/>
        <v>0</v>
      </c>
      <c r="J68" s="132">
        <f t="shared" si="77"/>
        <v>0</v>
      </c>
      <c r="K68" s="132">
        <f t="shared" si="77"/>
        <v>0</v>
      </c>
      <c r="L68" s="132">
        <f t="shared" si="77"/>
        <v>0</v>
      </c>
      <c r="M68" s="132">
        <f t="shared" si="77"/>
        <v>0</v>
      </c>
      <c r="N68" s="132">
        <f t="shared" si="77"/>
        <v>0</v>
      </c>
      <c r="O68" s="132">
        <f t="shared" si="77"/>
        <v>0</v>
      </c>
      <c r="P68" s="132">
        <f t="shared" si="77"/>
        <v>0</v>
      </c>
    </row>
    <row r="69" spans="1:16" s="131" customFormat="1" ht="25.9" customHeight="1">
      <c r="A69" s="93" t="s">
        <v>253</v>
      </c>
      <c r="B69" s="103" t="s">
        <v>254</v>
      </c>
      <c r="C69" s="132">
        <f t="shared" ref="C69" si="78">SUM(C70:C72)</f>
        <v>1743000</v>
      </c>
      <c r="D69" s="132">
        <f>SUM(D70:D72)</f>
        <v>1621000</v>
      </c>
      <c r="E69" s="132">
        <f>SUM(E70:E72)</f>
        <v>122000</v>
      </c>
      <c r="F69" s="95">
        <f t="shared" ref="F69:P69" si="79">SUM(F70:F72)</f>
        <v>0</v>
      </c>
      <c r="G69" s="132">
        <f t="shared" si="79"/>
        <v>0</v>
      </c>
      <c r="H69" s="132">
        <f t="shared" si="79"/>
        <v>0</v>
      </c>
      <c r="I69" s="132">
        <f t="shared" si="79"/>
        <v>0</v>
      </c>
      <c r="J69" s="132">
        <f t="shared" si="79"/>
        <v>0</v>
      </c>
      <c r="K69" s="132">
        <f t="shared" ref="K69" si="80">SUM(K70:K72)</f>
        <v>0</v>
      </c>
      <c r="L69" s="132">
        <f t="shared" si="79"/>
        <v>0</v>
      </c>
      <c r="M69" s="132">
        <f t="shared" ref="M69" si="81">SUM(M70:M72)</f>
        <v>0</v>
      </c>
      <c r="N69" s="132">
        <f t="shared" si="79"/>
        <v>0</v>
      </c>
      <c r="O69" s="132">
        <f t="shared" si="79"/>
        <v>0</v>
      </c>
      <c r="P69" s="132">
        <f t="shared" si="79"/>
        <v>0</v>
      </c>
    </row>
    <row r="70" spans="1:16" ht="24" customHeight="1">
      <c r="A70" s="96" t="s">
        <v>255</v>
      </c>
      <c r="B70" s="104" t="s">
        <v>256</v>
      </c>
      <c r="C70" s="98">
        <f t="shared" ref="C70:C72" si="82">SUM(D70:F70)</f>
        <v>653000</v>
      </c>
      <c r="D70" s="100">
        <v>535000</v>
      </c>
      <c r="E70" s="100">
        <v>118000</v>
      </c>
      <c r="F70" s="98">
        <f t="shared" ref="F70:F72" si="83">SUM(G70:P70)</f>
        <v>0</v>
      </c>
      <c r="G70" s="99"/>
      <c r="H70" s="99"/>
      <c r="I70" s="105"/>
      <c r="J70" s="105"/>
      <c r="K70" s="105"/>
      <c r="L70" s="105"/>
      <c r="M70" s="105"/>
      <c r="N70" s="105"/>
      <c r="O70" s="105"/>
      <c r="P70" s="105"/>
    </row>
    <row r="71" spans="1:16" ht="24" customHeight="1">
      <c r="A71" s="96" t="s">
        <v>257</v>
      </c>
      <c r="B71" s="104" t="s">
        <v>258</v>
      </c>
      <c r="C71" s="98">
        <f t="shared" si="82"/>
        <v>1090000</v>
      </c>
      <c r="D71" s="100">
        <v>1086000</v>
      </c>
      <c r="E71" s="100">
        <v>4000</v>
      </c>
      <c r="F71" s="98">
        <f t="shared" si="83"/>
        <v>0</v>
      </c>
      <c r="G71" s="99"/>
      <c r="H71" s="99"/>
      <c r="I71" s="105"/>
      <c r="J71" s="105"/>
      <c r="K71" s="105"/>
      <c r="L71" s="105"/>
      <c r="M71" s="105"/>
      <c r="N71" s="105"/>
      <c r="O71" s="105"/>
      <c r="P71" s="105"/>
    </row>
    <row r="72" spans="1:16" ht="24" customHeight="1">
      <c r="A72" s="96" t="s">
        <v>259</v>
      </c>
      <c r="B72" s="104" t="s">
        <v>260</v>
      </c>
      <c r="C72" s="98">
        <f t="shared" si="82"/>
        <v>0</v>
      </c>
      <c r="D72" s="100"/>
      <c r="E72" s="100"/>
      <c r="F72" s="98">
        <f t="shared" si="83"/>
        <v>0</v>
      </c>
      <c r="G72" s="99"/>
      <c r="H72" s="99"/>
      <c r="I72" s="105"/>
      <c r="J72" s="105"/>
      <c r="K72" s="105"/>
      <c r="L72" s="105"/>
      <c r="M72" s="105"/>
      <c r="N72" s="105"/>
      <c r="O72" s="105"/>
      <c r="P72" s="105"/>
    </row>
    <row r="73" spans="1:16" s="131" customFormat="1" ht="25.9" customHeight="1">
      <c r="A73" s="93">
        <v>68</v>
      </c>
      <c r="B73" s="94" t="s">
        <v>261</v>
      </c>
      <c r="C73" s="132">
        <f t="shared" ref="C73:P74" si="84">C74</f>
        <v>0</v>
      </c>
      <c r="D73" s="132">
        <f t="shared" si="84"/>
        <v>0</v>
      </c>
      <c r="E73" s="132">
        <f t="shared" si="84"/>
        <v>0</v>
      </c>
      <c r="F73" s="95">
        <f t="shared" si="84"/>
        <v>0</v>
      </c>
      <c r="G73" s="132">
        <f t="shared" si="84"/>
        <v>0</v>
      </c>
      <c r="H73" s="132">
        <f t="shared" si="84"/>
        <v>0</v>
      </c>
      <c r="I73" s="132">
        <f t="shared" si="84"/>
        <v>0</v>
      </c>
      <c r="J73" s="132">
        <f t="shared" si="84"/>
        <v>0</v>
      </c>
      <c r="K73" s="132">
        <f t="shared" si="84"/>
        <v>0</v>
      </c>
      <c r="L73" s="132">
        <f t="shared" si="84"/>
        <v>0</v>
      </c>
      <c r="M73" s="132">
        <f t="shared" si="84"/>
        <v>0</v>
      </c>
      <c r="N73" s="132">
        <f t="shared" si="84"/>
        <v>0</v>
      </c>
      <c r="O73" s="132">
        <f t="shared" si="84"/>
        <v>0</v>
      </c>
      <c r="P73" s="132">
        <f t="shared" si="84"/>
        <v>0</v>
      </c>
    </row>
    <row r="74" spans="1:16" s="131" customFormat="1" ht="25.9" customHeight="1">
      <c r="A74" s="93">
        <v>683</v>
      </c>
      <c r="B74" s="94" t="s">
        <v>262</v>
      </c>
      <c r="C74" s="132">
        <f t="shared" si="84"/>
        <v>0</v>
      </c>
      <c r="D74" s="132">
        <f t="shared" si="84"/>
        <v>0</v>
      </c>
      <c r="E74" s="132">
        <f t="shared" si="84"/>
        <v>0</v>
      </c>
      <c r="F74" s="95">
        <f t="shared" si="84"/>
        <v>0</v>
      </c>
      <c r="G74" s="132">
        <f t="shared" si="84"/>
        <v>0</v>
      </c>
      <c r="H74" s="132">
        <f t="shared" si="84"/>
        <v>0</v>
      </c>
      <c r="I74" s="132">
        <f t="shared" si="84"/>
        <v>0</v>
      </c>
      <c r="J74" s="132">
        <f t="shared" si="84"/>
        <v>0</v>
      </c>
      <c r="K74" s="132">
        <f t="shared" si="84"/>
        <v>0</v>
      </c>
      <c r="L74" s="132">
        <f t="shared" si="84"/>
        <v>0</v>
      </c>
      <c r="M74" s="132">
        <f t="shared" si="84"/>
        <v>0</v>
      </c>
      <c r="N74" s="132">
        <f t="shared" si="84"/>
        <v>0</v>
      </c>
      <c r="O74" s="132">
        <f t="shared" si="84"/>
        <v>0</v>
      </c>
      <c r="P74" s="132">
        <f t="shared" si="84"/>
        <v>0</v>
      </c>
    </row>
    <row r="75" spans="1:16" ht="24" customHeight="1">
      <c r="A75" s="106">
        <v>6831</v>
      </c>
      <c r="B75" s="107" t="s">
        <v>263</v>
      </c>
      <c r="C75" s="98">
        <f t="shared" ref="C75:C77" si="85">SUM(D75:F75)</f>
        <v>0</v>
      </c>
      <c r="D75" s="108"/>
      <c r="E75" s="108"/>
      <c r="F75" s="109">
        <f t="shared" ref="F75:F77" si="86">SUM(G75:P75)</f>
        <v>0</v>
      </c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  <row r="76" spans="1:16" s="135" customFormat="1" ht="25.9" customHeight="1">
      <c r="A76" s="111">
        <v>92211</v>
      </c>
      <c r="B76" s="112" t="s">
        <v>264</v>
      </c>
      <c r="C76" s="113">
        <f t="shared" si="85"/>
        <v>375000</v>
      </c>
      <c r="D76" s="133"/>
      <c r="E76" s="133"/>
      <c r="F76" s="113">
        <f t="shared" si="86"/>
        <v>375000</v>
      </c>
      <c r="G76" s="133"/>
      <c r="H76" s="133">
        <v>50000</v>
      </c>
      <c r="I76" s="134">
        <v>194000</v>
      </c>
      <c r="J76" s="134"/>
      <c r="K76" s="134">
        <v>131000</v>
      </c>
      <c r="L76" s="134"/>
      <c r="M76" s="134"/>
      <c r="N76" s="134"/>
      <c r="O76" s="134"/>
      <c r="P76" s="134"/>
    </row>
    <row r="77" spans="1:16" s="135" customFormat="1" ht="25.9" customHeight="1">
      <c r="A77" s="111">
        <v>92221</v>
      </c>
      <c r="B77" s="112" t="s">
        <v>265</v>
      </c>
      <c r="C77" s="113">
        <f t="shared" si="85"/>
        <v>0</v>
      </c>
      <c r="D77" s="133"/>
      <c r="E77" s="133"/>
      <c r="F77" s="113">
        <f t="shared" si="86"/>
        <v>0</v>
      </c>
      <c r="G77" s="133"/>
      <c r="H77" s="133"/>
      <c r="I77" s="134"/>
      <c r="J77" s="134"/>
      <c r="K77" s="134"/>
      <c r="L77" s="134"/>
      <c r="M77" s="134"/>
      <c r="N77" s="134"/>
      <c r="O77" s="134"/>
      <c r="P77" s="134"/>
    </row>
    <row r="78" spans="1:16" s="131" customFormat="1" ht="25.9" customHeight="1">
      <c r="A78" s="127">
        <v>7</v>
      </c>
      <c r="B78" s="115" t="s">
        <v>266</v>
      </c>
      <c r="C78" s="136">
        <f t="shared" ref="C78:P78" si="87">C79+C103</f>
        <v>0</v>
      </c>
      <c r="D78" s="136">
        <f t="shared" si="87"/>
        <v>0</v>
      </c>
      <c r="E78" s="136">
        <f t="shared" si="87"/>
        <v>0</v>
      </c>
      <c r="F78" s="116">
        <f t="shared" si="87"/>
        <v>0</v>
      </c>
      <c r="G78" s="136">
        <f t="shared" si="87"/>
        <v>0</v>
      </c>
      <c r="H78" s="136">
        <f t="shared" si="87"/>
        <v>0</v>
      </c>
      <c r="I78" s="136">
        <f t="shared" si="87"/>
        <v>0</v>
      </c>
      <c r="J78" s="136">
        <f t="shared" si="87"/>
        <v>0</v>
      </c>
      <c r="K78" s="136">
        <f t="shared" ref="K78" si="88">K79+K103</f>
        <v>0</v>
      </c>
      <c r="L78" s="136">
        <f t="shared" si="87"/>
        <v>0</v>
      </c>
      <c r="M78" s="136">
        <f t="shared" ref="M78" si="89">M79+M103</f>
        <v>0</v>
      </c>
      <c r="N78" s="136">
        <f t="shared" si="87"/>
        <v>0</v>
      </c>
      <c r="O78" s="136">
        <f t="shared" si="87"/>
        <v>0</v>
      </c>
      <c r="P78" s="136">
        <f t="shared" si="87"/>
        <v>0</v>
      </c>
    </row>
    <row r="79" spans="1:16" s="131" customFormat="1" ht="25.9" customHeight="1">
      <c r="A79" s="93">
        <v>72</v>
      </c>
      <c r="B79" s="101" t="s">
        <v>267</v>
      </c>
      <c r="C79" s="132">
        <f t="shared" ref="C79:P79" si="90">C80+C84+C92+C94+C99</f>
        <v>0</v>
      </c>
      <c r="D79" s="132">
        <f t="shared" si="90"/>
        <v>0</v>
      </c>
      <c r="E79" s="132">
        <f t="shared" si="90"/>
        <v>0</v>
      </c>
      <c r="F79" s="95">
        <f t="shared" si="90"/>
        <v>0</v>
      </c>
      <c r="G79" s="132">
        <f t="shared" si="90"/>
        <v>0</v>
      </c>
      <c r="H79" s="132">
        <f t="shared" si="90"/>
        <v>0</v>
      </c>
      <c r="I79" s="132">
        <f t="shared" si="90"/>
        <v>0</v>
      </c>
      <c r="J79" s="132">
        <f t="shared" si="90"/>
        <v>0</v>
      </c>
      <c r="K79" s="132">
        <f t="shared" ref="K79" si="91">K80+K84+K92+K94+K99</f>
        <v>0</v>
      </c>
      <c r="L79" s="132">
        <f t="shared" si="90"/>
        <v>0</v>
      </c>
      <c r="M79" s="132">
        <f t="shared" ref="M79" si="92">M80+M84+M92+M94+M99</f>
        <v>0</v>
      </c>
      <c r="N79" s="132">
        <f t="shared" si="90"/>
        <v>0</v>
      </c>
      <c r="O79" s="132">
        <f t="shared" si="90"/>
        <v>0</v>
      </c>
      <c r="P79" s="132">
        <f t="shared" si="90"/>
        <v>0</v>
      </c>
    </row>
    <row r="80" spans="1:16" s="131" customFormat="1" ht="25.9" customHeight="1">
      <c r="A80" s="93">
        <v>721</v>
      </c>
      <c r="B80" s="94" t="s">
        <v>268</v>
      </c>
      <c r="C80" s="132">
        <f t="shared" ref="C80:H80" si="93">SUM(C81:C83)</f>
        <v>0</v>
      </c>
      <c r="D80" s="132">
        <f t="shared" ref="D80" si="94">SUM(D81:D83)</f>
        <v>0</v>
      </c>
      <c r="E80" s="132">
        <f t="shared" si="93"/>
        <v>0</v>
      </c>
      <c r="F80" s="95">
        <f t="shared" si="93"/>
        <v>0</v>
      </c>
      <c r="G80" s="132">
        <f t="shared" si="93"/>
        <v>0</v>
      </c>
      <c r="H80" s="132">
        <f t="shared" si="93"/>
        <v>0</v>
      </c>
      <c r="I80" s="132">
        <f t="shared" ref="I80:P80" si="95">SUM(I81:I83)</f>
        <v>0</v>
      </c>
      <c r="J80" s="132">
        <f t="shared" si="95"/>
        <v>0</v>
      </c>
      <c r="K80" s="132">
        <f t="shared" ref="K80" si="96">SUM(K81:K83)</f>
        <v>0</v>
      </c>
      <c r="L80" s="132">
        <f t="shared" si="95"/>
        <v>0</v>
      </c>
      <c r="M80" s="132">
        <f t="shared" ref="M80" si="97">SUM(M81:M83)</f>
        <v>0</v>
      </c>
      <c r="N80" s="132">
        <f t="shared" si="95"/>
        <v>0</v>
      </c>
      <c r="O80" s="132">
        <f t="shared" si="95"/>
        <v>0</v>
      </c>
      <c r="P80" s="132">
        <f t="shared" si="95"/>
        <v>0</v>
      </c>
    </row>
    <row r="81" spans="1:16" ht="24" customHeight="1">
      <c r="A81" s="96">
        <v>7211</v>
      </c>
      <c r="B81" s="97" t="s">
        <v>18</v>
      </c>
      <c r="C81" s="98">
        <f t="shared" ref="C81:C83" si="98">SUM(D81:F81)</f>
        <v>0</v>
      </c>
      <c r="D81" s="99"/>
      <c r="E81" s="99"/>
      <c r="F81" s="98">
        <f t="shared" ref="F81:F83" si="99">SUM(G81:P81)</f>
        <v>0</v>
      </c>
      <c r="G81" s="99"/>
      <c r="H81" s="99"/>
      <c r="I81" s="99"/>
      <c r="J81" s="99"/>
      <c r="K81" s="99"/>
      <c r="L81" s="99"/>
      <c r="M81" s="99"/>
      <c r="N81" s="99"/>
      <c r="O81" s="157"/>
      <c r="P81" s="99"/>
    </row>
    <row r="82" spans="1:16" ht="24" customHeight="1">
      <c r="A82" s="96">
        <v>7212</v>
      </c>
      <c r="B82" s="97" t="s">
        <v>19</v>
      </c>
      <c r="C82" s="98">
        <f t="shared" si="98"/>
        <v>0</v>
      </c>
      <c r="D82" s="99"/>
      <c r="E82" s="99"/>
      <c r="F82" s="98">
        <f t="shared" si="99"/>
        <v>0</v>
      </c>
      <c r="G82" s="99"/>
      <c r="H82" s="99"/>
      <c r="I82" s="99"/>
      <c r="J82" s="99"/>
      <c r="K82" s="99"/>
      <c r="L82" s="99"/>
      <c r="M82" s="99"/>
      <c r="N82" s="99"/>
      <c r="O82" s="157"/>
      <c r="P82" s="99"/>
    </row>
    <row r="83" spans="1:16" ht="24" customHeight="1">
      <c r="A83" s="96">
        <v>7214</v>
      </c>
      <c r="B83" s="97" t="s">
        <v>20</v>
      </c>
      <c r="C83" s="98">
        <f t="shared" si="98"/>
        <v>0</v>
      </c>
      <c r="D83" s="99"/>
      <c r="E83" s="99"/>
      <c r="F83" s="98">
        <f t="shared" si="99"/>
        <v>0</v>
      </c>
      <c r="G83" s="99"/>
      <c r="H83" s="99"/>
      <c r="I83" s="99"/>
      <c r="J83" s="99"/>
      <c r="K83" s="99"/>
      <c r="L83" s="99"/>
      <c r="M83" s="99"/>
      <c r="N83" s="99"/>
      <c r="O83" s="157"/>
      <c r="P83" s="99"/>
    </row>
    <row r="84" spans="1:16" s="131" customFormat="1" ht="25.9" customHeight="1">
      <c r="A84" s="93">
        <v>722</v>
      </c>
      <c r="B84" s="94" t="s">
        <v>269</v>
      </c>
      <c r="C84" s="132">
        <f t="shared" ref="C84:P84" si="100">SUM(C85:C91)</f>
        <v>0</v>
      </c>
      <c r="D84" s="132">
        <f t="shared" si="100"/>
        <v>0</v>
      </c>
      <c r="E84" s="132">
        <f t="shared" si="100"/>
        <v>0</v>
      </c>
      <c r="F84" s="95">
        <f t="shared" si="100"/>
        <v>0</v>
      </c>
      <c r="G84" s="132">
        <f t="shared" si="100"/>
        <v>0</v>
      </c>
      <c r="H84" s="132">
        <f t="shared" si="100"/>
        <v>0</v>
      </c>
      <c r="I84" s="132">
        <f t="shared" si="100"/>
        <v>0</v>
      </c>
      <c r="J84" s="132">
        <f t="shared" si="100"/>
        <v>0</v>
      </c>
      <c r="K84" s="132">
        <f t="shared" ref="K84" si="101">SUM(K85:K91)</f>
        <v>0</v>
      </c>
      <c r="L84" s="132">
        <f t="shared" si="100"/>
        <v>0</v>
      </c>
      <c r="M84" s="132">
        <f t="shared" ref="M84" si="102">SUM(M85:M91)</f>
        <v>0</v>
      </c>
      <c r="N84" s="132">
        <f t="shared" si="100"/>
        <v>0</v>
      </c>
      <c r="O84" s="132">
        <f t="shared" si="100"/>
        <v>0</v>
      </c>
      <c r="P84" s="132">
        <f t="shared" si="100"/>
        <v>0</v>
      </c>
    </row>
    <row r="85" spans="1:16" ht="24" customHeight="1">
      <c r="A85" s="96">
        <v>7221</v>
      </c>
      <c r="B85" s="97" t="s">
        <v>21</v>
      </c>
      <c r="C85" s="98">
        <f t="shared" ref="C85:C91" si="103">SUM(D85:F85)</f>
        <v>0</v>
      </c>
      <c r="D85" s="99"/>
      <c r="E85" s="99"/>
      <c r="F85" s="98">
        <f t="shared" ref="F85:F93" si="104">SUM(G85:P85)</f>
        <v>0</v>
      </c>
      <c r="G85" s="99"/>
      <c r="H85" s="99"/>
      <c r="I85" s="99"/>
      <c r="J85" s="99"/>
      <c r="K85" s="99"/>
      <c r="L85" s="99"/>
      <c r="M85" s="99"/>
      <c r="N85" s="99"/>
      <c r="O85" s="157"/>
      <c r="P85" s="99"/>
    </row>
    <row r="86" spans="1:16" ht="24" customHeight="1">
      <c r="A86" s="96">
        <v>7222</v>
      </c>
      <c r="B86" s="97" t="s">
        <v>270</v>
      </c>
      <c r="C86" s="98">
        <f t="shared" si="103"/>
        <v>0</v>
      </c>
      <c r="D86" s="99"/>
      <c r="E86" s="99"/>
      <c r="F86" s="98">
        <f t="shared" si="104"/>
        <v>0</v>
      </c>
      <c r="G86" s="99"/>
      <c r="H86" s="99"/>
      <c r="I86" s="99"/>
      <c r="J86" s="99"/>
      <c r="K86" s="99"/>
      <c r="L86" s="99"/>
      <c r="M86" s="99"/>
      <c r="N86" s="99"/>
      <c r="O86" s="157"/>
      <c r="P86" s="99"/>
    </row>
    <row r="87" spans="1:16" ht="24" customHeight="1">
      <c r="A87" s="96">
        <v>7223</v>
      </c>
      <c r="B87" s="97" t="s">
        <v>22</v>
      </c>
      <c r="C87" s="98">
        <f t="shared" si="103"/>
        <v>0</v>
      </c>
      <c r="D87" s="99"/>
      <c r="E87" s="99"/>
      <c r="F87" s="98">
        <f t="shared" si="104"/>
        <v>0</v>
      </c>
      <c r="G87" s="99"/>
      <c r="H87" s="99"/>
      <c r="I87" s="99"/>
      <c r="J87" s="99"/>
      <c r="K87" s="99"/>
      <c r="L87" s="99"/>
      <c r="M87" s="99"/>
      <c r="N87" s="99"/>
      <c r="O87" s="157"/>
      <c r="P87" s="99"/>
    </row>
    <row r="88" spans="1:16" ht="24" customHeight="1">
      <c r="A88" s="96">
        <v>7224</v>
      </c>
      <c r="B88" s="97" t="s">
        <v>23</v>
      </c>
      <c r="C88" s="98">
        <f t="shared" si="103"/>
        <v>0</v>
      </c>
      <c r="D88" s="99"/>
      <c r="E88" s="99"/>
      <c r="F88" s="98">
        <f t="shared" si="104"/>
        <v>0</v>
      </c>
      <c r="G88" s="99"/>
      <c r="H88" s="99"/>
      <c r="I88" s="99"/>
      <c r="J88" s="99"/>
      <c r="K88" s="99"/>
      <c r="L88" s="99"/>
      <c r="M88" s="99"/>
      <c r="N88" s="99"/>
      <c r="O88" s="157"/>
      <c r="P88" s="99"/>
    </row>
    <row r="89" spans="1:16" ht="24" customHeight="1">
      <c r="A89" s="96">
        <v>7225</v>
      </c>
      <c r="B89" s="97" t="s">
        <v>24</v>
      </c>
      <c r="C89" s="98">
        <f t="shared" si="103"/>
        <v>0</v>
      </c>
      <c r="D89" s="99"/>
      <c r="E89" s="99"/>
      <c r="F89" s="98">
        <f t="shared" si="104"/>
        <v>0</v>
      </c>
      <c r="G89" s="99"/>
      <c r="H89" s="99"/>
      <c r="I89" s="99"/>
      <c r="J89" s="99"/>
      <c r="K89" s="99"/>
      <c r="L89" s="99"/>
      <c r="M89" s="99"/>
      <c r="N89" s="99"/>
      <c r="O89" s="157"/>
      <c r="P89" s="99"/>
    </row>
    <row r="90" spans="1:16" ht="24" customHeight="1">
      <c r="A90" s="96">
        <v>7226</v>
      </c>
      <c r="B90" s="97" t="s">
        <v>25</v>
      </c>
      <c r="C90" s="98">
        <f t="shared" si="103"/>
        <v>0</v>
      </c>
      <c r="D90" s="99"/>
      <c r="E90" s="99"/>
      <c r="F90" s="98">
        <f t="shared" si="104"/>
        <v>0</v>
      </c>
      <c r="G90" s="99"/>
      <c r="H90" s="99"/>
      <c r="I90" s="99"/>
      <c r="J90" s="99"/>
      <c r="K90" s="99"/>
      <c r="L90" s="99"/>
      <c r="M90" s="99"/>
      <c r="N90" s="99"/>
      <c r="O90" s="157"/>
      <c r="P90" s="99"/>
    </row>
    <row r="91" spans="1:16" ht="24" customHeight="1">
      <c r="A91" s="96">
        <v>7227</v>
      </c>
      <c r="B91" s="97" t="s">
        <v>26</v>
      </c>
      <c r="C91" s="98">
        <f t="shared" si="103"/>
        <v>0</v>
      </c>
      <c r="D91" s="99"/>
      <c r="E91" s="99"/>
      <c r="F91" s="98">
        <f t="shared" si="104"/>
        <v>0</v>
      </c>
      <c r="G91" s="99"/>
      <c r="H91" s="99"/>
      <c r="I91" s="99"/>
      <c r="J91" s="99"/>
      <c r="K91" s="99"/>
      <c r="L91" s="99"/>
      <c r="M91" s="99"/>
      <c r="N91" s="99"/>
      <c r="O91" s="157"/>
      <c r="P91" s="99"/>
    </row>
    <row r="92" spans="1:16" s="131" customFormat="1" ht="25.9" customHeight="1">
      <c r="A92" s="93">
        <v>723</v>
      </c>
      <c r="B92" s="101" t="s">
        <v>271</v>
      </c>
      <c r="C92" s="132">
        <f t="shared" ref="C92:P92" si="105">SUM(C93:C93)</f>
        <v>0</v>
      </c>
      <c r="D92" s="132">
        <f t="shared" si="105"/>
        <v>0</v>
      </c>
      <c r="E92" s="132">
        <f t="shared" si="105"/>
        <v>0</v>
      </c>
      <c r="F92" s="95">
        <f t="shared" si="105"/>
        <v>0</v>
      </c>
      <c r="G92" s="132">
        <f t="shared" si="105"/>
        <v>0</v>
      </c>
      <c r="H92" s="132">
        <f t="shared" si="105"/>
        <v>0</v>
      </c>
      <c r="I92" s="132">
        <f t="shared" si="105"/>
        <v>0</v>
      </c>
      <c r="J92" s="132">
        <f t="shared" si="105"/>
        <v>0</v>
      </c>
      <c r="K92" s="132">
        <f t="shared" si="105"/>
        <v>0</v>
      </c>
      <c r="L92" s="132">
        <f t="shared" si="105"/>
        <v>0</v>
      </c>
      <c r="M92" s="132">
        <f t="shared" si="105"/>
        <v>0</v>
      </c>
      <c r="N92" s="132">
        <f t="shared" si="105"/>
        <v>0</v>
      </c>
      <c r="O92" s="132">
        <f t="shared" si="105"/>
        <v>0</v>
      </c>
      <c r="P92" s="132">
        <f t="shared" si="105"/>
        <v>0</v>
      </c>
    </row>
    <row r="93" spans="1:16" ht="24" customHeight="1">
      <c r="A93" s="96">
        <v>7231</v>
      </c>
      <c r="B93" s="97" t="s">
        <v>27</v>
      </c>
      <c r="C93" s="98">
        <f>SUM(D93:F93)</f>
        <v>0</v>
      </c>
      <c r="D93" s="99"/>
      <c r="E93" s="99"/>
      <c r="F93" s="98">
        <f t="shared" si="104"/>
        <v>0</v>
      </c>
      <c r="G93" s="99"/>
      <c r="H93" s="99"/>
      <c r="I93" s="99"/>
      <c r="J93" s="99"/>
      <c r="K93" s="99"/>
      <c r="L93" s="99"/>
      <c r="M93" s="99"/>
      <c r="N93" s="99"/>
      <c r="O93" s="157"/>
      <c r="P93" s="99"/>
    </row>
    <row r="94" spans="1:16" s="131" customFormat="1" ht="25.9" customHeight="1">
      <c r="A94" s="93">
        <v>724</v>
      </c>
      <c r="B94" s="101" t="s">
        <v>272</v>
      </c>
      <c r="C94" s="132">
        <f t="shared" ref="C94:P94" si="106">SUM(C95:C98)</f>
        <v>0</v>
      </c>
      <c r="D94" s="132">
        <f t="shared" si="106"/>
        <v>0</v>
      </c>
      <c r="E94" s="132">
        <f t="shared" si="106"/>
        <v>0</v>
      </c>
      <c r="F94" s="95">
        <f t="shared" si="106"/>
        <v>0</v>
      </c>
      <c r="G94" s="132">
        <f t="shared" si="106"/>
        <v>0</v>
      </c>
      <c r="H94" s="132">
        <f t="shared" si="106"/>
        <v>0</v>
      </c>
      <c r="I94" s="132">
        <f t="shared" si="106"/>
        <v>0</v>
      </c>
      <c r="J94" s="132">
        <f t="shared" si="106"/>
        <v>0</v>
      </c>
      <c r="K94" s="132">
        <f t="shared" ref="K94" si="107">SUM(K95:K98)</f>
        <v>0</v>
      </c>
      <c r="L94" s="132">
        <f t="shared" si="106"/>
        <v>0</v>
      </c>
      <c r="M94" s="132">
        <f t="shared" ref="M94" si="108">SUM(M95:M98)</f>
        <v>0</v>
      </c>
      <c r="N94" s="132">
        <f t="shared" si="106"/>
        <v>0</v>
      </c>
      <c r="O94" s="132">
        <f t="shared" si="106"/>
        <v>0</v>
      </c>
      <c r="P94" s="132">
        <f t="shared" si="106"/>
        <v>0</v>
      </c>
    </row>
    <row r="95" spans="1:16" ht="24" customHeight="1">
      <c r="A95" s="96">
        <v>7241</v>
      </c>
      <c r="B95" s="97" t="s">
        <v>273</v>
      </c>
      <c r="C95" s="98">
        <f t="shared" ref="C95:C98" si="109">SUM(D95:F95)</f>
        <v>0</v>
      </c>
      <c r="D95" s="99"/>
      <c r="E95" s="99"/>
      <c r="F95" s="98">
        <f t="shared" ref="F95:F98" si="110">SUM(G95:P95)</f>
        <v>0</v>
      </c>
      <c r="G95" s="99"/>
      <c r="H95" s="99"/>
      <c r="I95" s="99"/>
      <c r="J95" s="99"/>
      <c r="K95" s="99"/>
      <c r="L95" s="99"/>
      <c r="M95" s="99"/>
      <c r="N95" s="99"/>
      <c r="O95" s="157"/>
      <c r="P95" s="99"/>
    </row>
    <row r="96" spans="1:16" ht="24" customHeight="1">
      <c r="A96" s="96">
        <v>7242</v>
      </c>
      <c r="B96" s="97" t="s">
        <v>274</v>
      </c>
      <c r="C96" s="98">
        <f t="shared" si="109"/>
        <v>0</v>
      </c>
      <c r="D96" s="99"/>
      <c r="E96" s="99"/>
      <c r="F96" s="98">
        <f t="shared" si="110"/>
        <v>0</v>
      </c>
      <c r="G96" s="99"/>
      <c r="H96" s="99"/>
      <c r="I96" s="99"/>
      <c r="J96" s="99"/>
      <c r="K96" s="99"/>
      <c r="L96" s="99"/>
      <c r="M96" s="99"/>
      <c r="N96" s="99"/>
      <c r="O96" s="157"/>
      <c r="P96" s="99"/>
    </row>
    <row r="97" spans="1:16" ht="24" customHeight="1">
      <c r="A97" s="96">
        <v>7243</v>
      </c>
      <c r="B97" s="97" t="s">
        <v>275</v>
      </c>
      <c r="C97" s="98">
        <f t="shared" si="109"/>
        <v>0</v>
      </c>
      <c r="D97" s="99"/>
      <c r="E97" s="99"/>
      <c r="F97" s="98">
        <f t="shared" si="110"/>
        <v>0</v>
      </c>
      <c r="G97" s="99"/>
      <c r="H97" s="99"/>
      <c r="I97" s="99"/>
      <c r="J97" s="99"/>
      <c r="K97" s="99"/>
      <c r="L97" s="99"/>
      <c r="M97" s="99"/>
      <c r="N97" s="99"/>
      <c r="O97" s="157"/>
      <c r="P97" s="99"/>
    </row>
    <row r="98" spans="1:16" ht="24" customHeight="1">
      <c r="A98" s="96">
        <v>7244</v>
      </c>
      <c r="B98" s="97" t="s">
        <v>276</v>
      </c>
      <c r="C98" s="98">
        <f t="shared" si="109"/>
        <v>0</v>
      </c>
      <c r="D98" s="99"/>
      <c r="E98" s="99"/>
      <c r="F98" s="98">
        <f t="shared" si="110"/>
        <v>0</v>
      </c>
      <c r="G98" s="99"/>
      <c r="H98" s="99"/>
      <c r="I98" s="99"/>
      <c r="J98" s="99"/>
      <c r="K98" s="99"/>
      <c r="L98" s="99"/>
      <c r="M98" s="99"/>
      <c r="N98" s="99"/>
      <c r="O98" s="157"/>
      <c r="P98" s="99"/>
    </row>
    <row r="99" spans="1:16" s="131" customFormat="1" ht="25.9" customHeight="1">
      <c r="A99" s="93">
        <v>726</v>
      </c>
      <c r="B99" s="94" t="s">
        <v>277</v>
      </c>
      <c r="C99" s="132">
        <f t="shared" ref="C99:P99" si="111">SUM(C100:C102)</f>
        <v>0</v>
      </c>
      <c r="D99" s="132">
        <f t="shared" si="111"/>
        <v>0</v>
      </c>
      <c r="E99" s="132">
        <f t="shared" si="111"/>
        <v>0</v>
      </c>
      <c r="F99" s="95">
        <f t="shared" si="111"/>
        <v>0</v>
      </c>
      <c r="G99" s="132">
        <f t="shared" si="111"/>
        <v>0</v>
      </c>
      <c r="H99" s="132">
        <f t="shared" si="111"/>
        <v>0</v>
      </c>
      <c r="I99" s="132">
        <f t="shared" si="111"/>
        <v>0</v>
      </c>
      <c r="J99" s="132">
        <f t="shared" si="111"/>
        <v>0</v>
      </c>
      <c r="K99" s="132">
        <f t="shared" ref="K99" si="112">SUM(K100:K102)</f>
        <v>0</v>
      </c>
      <c r="L99" s="132">
        <f t="shared" si="111"/>
        <v>0</v>
      </c>
      <c r="M99" s="132">
        <f t="shared" ref="M99" si="113">SUM(M100:M102)</f>
        <v>0</v>
      </c>
      <c r="N99" s="132">
        <f t="shared" si="111"/>
        <v>0</v>
      </c>
      <c r="O99" s="132">
        <f t="shared" si="111"/>
        <v>0</v>
      </c>
      <c r="P99" s="132">
        <f t="shared" si="111"/>
        <v>0</v>
      </c>
    </row>
    <row r="100" spans="1:16" ht="24" customHeight="1">
      <c r="A100" s="96">
        <v>7262</v>
      </c>
      <c r="B100" s="97" t="s">
        <v>28</v>
      </c>
      <c r="C100" s="98">
        <f t="shared" ref="C100:C102" si="114">SUM(D100:F100)</f>
        <v>0</v>
      </c>
      <c r="D100" s="99"/>
      <c r="E100" s="99"/>
      <c r="F100" s="98">
        <f t="shared" ref="F100:F102" si="115">SUM(G100:P100)</f>
        <v>0</v>
      </c>
      <c r="G100" s="99"/>
      <c r="H100" s="99"/>
      <c r="I100" s="99"/>
      <c r="J100" s="99"/>
      <c r="K100" s="99"/>
      <c r="L100" s="99"/>
      <c r="M100" s="99"/>
      <c r="N100" s="99"/>
      <c r="O100" s="157"/>
      <c r="P100" s="99"/>
    </row>
    <row r="101" spans="1:16" ht="24" customHeight="1">
      <c r="A101" s="96">
        <v>7263</v>
      </c>
      <c r="B101" s="97" t="s">
        <v>278</v>
      </c>
      <c r="C101" s="98">
        <f t="shared" si="114"/>
        <v>0</v>
      </c>
      <c r="D101" s="99"/>
      <c r="E101" s="99"/>
      <c r="F101" s="98">
        <f t="shared" si="115"/>
        <v>0</v>
      </c>
      <c r="G101" s="99"/>
      <c r="H101" s="99"/>
      <c r="I101" s="99"/>
      <c r="J101" s="99"/>
      <c r="K101" s="99"/>
      <c r="L101" s="99"/>
      <c r="M101" s="99"/>
      <c r="N101" s="99"/>
      <c r="O101" s="157"/>
      <c r="P101" s="99"/>
    </row>
    <row r="102" spans="1:16" ht="24" customHeight="1">
      <c r="A102" s="96">
        <v>7264</v>
      </c>
      <c r="B102" s="97" t="s">
        <v>279</v>
      </c>
      <c r="C102" s="98">
        <f t="shared" si="114"/>
        <v>0</v>
      </c>
      <c r="D102" s="99"/>
      <c r="E102" s="99"/>
      <c r="F102" s="98">
        <f t="shared" si="115"/>
        <v>0</v>
      </c>
      <c r="G102" s="99"/>
      <c r="H102" s="99"/>
      <c r="I102" s="99"/>
      <c r="J102" s="99"/>
      <c r="K102" s="99"/>
      <c r="L102" s="99"/>
      <c r="M102" s="99"/>
      <c r="N102" s="99"/>
      <c r="O102" s="157"/>
      <c r="P102" s="99"/>
    </row>
    <row r="103" spans="1:16" s="131" customFormat="1" ht="25.9" customHeight="1">
      <c r="A103" s="93">
        <v>73</v>
      </c>
      <c r="B103" s="94" t="s">
        <v>280</v>
      </c>
      <c r="C103" s="132">
        <f t="shared" ref="C103:P103" si="116">C104</f>
        <v>0</v>
      </c>
      <c r="D103" s="132">
        <f t="shared" si="116"/>
        <v>0</v>
      </c>
      <c r="E103" s="132">
        <f t="shared" si="116"/>
        <v>0</v>
      </c>
      <c r="F103" s="95">
        <f t="shared" si="116"/>
        <v>0</v>
      </c>
      <c r="G103" s="132">
        <f t="shared" si="116"/>
        <v>0</v>
      </c>
      <c r="H103" s="132">
        <f t="shared" si="116"/>
        <v>0</v>
      </c>
      <c r="I103" s="132">
        <f t="shared" si="116"/>
        <v>0</v>
      </c>
      <c r="J103" s="132">
        <f t="shared" si="116"/>
        <v>0</v>
      </c>
      <c r="K103" s="132">
        <f t="shared" si="116"/>
        <v>0</v>
      </c>
      <c r="L103" s="132">
        <f t="shared" si="116"/>
        <v>0</v>
      </c>
      <c r="M103" s="132">
        <f t="shared" si="116"/>
        <v>0</v>
      </c>
      <c r="N103" s="132">
        <f t="shared" si="116"/>
        <v>0</v>
      </c>
      <c r="O103" s="132">
        <f t="shared" si="116"/>
        <v>0</v>
      </c>
      <c r="P103" s="132">
        <f t="shared" si="116"/>
        <v>0</v>
      </c>
    </row>
    <row r="104" spans="1:16" s="131" customFormat="1" ht="25.9" customHeight="1">
      <c r="A104" s="93">
        <v>731</v>
      </c>
      <c r="B104" s="94" t="s">
        <v>280</v>
      </c>
      <c r="C104" s="132">
        <f t="shared" ref="C104:P104" si="117">SUM(C105:C105)</f>
        <v>0</v>
      </c>
      <c r="D104" s="132">
        <f t="shared" si="117"/>
        <v>0</v>
      </c>
      <c r="E104" s="132">
        <f t="shared" si="117"/>
        <v>0</v>
      </c>
      <c r="F104" s="95">
        <f t="shared" si="117"/>
        <v>0</v>
      </c>
      <c r="G104" s="132">
        <f t="shared" si="117"/>
        <v>0</v>
      </c>
      <c r="H104" s="132">
        <f t="shared" si="117"/>
        <v>0</v>
      </c>
      <c r="I104" s="132">
        <f t="shared" si="117"/>
        <v>0</v>
      </c>
      <c r="J104" s="132">
        <f t="shared" si="117"/>
        <v>0</v>
      </c>
      <c r="K104" s="132">
        <f t="shared" si="117"/>
        <v>0</v>
      </c>
      <c r="L104" s="132">
        <f t="shared" si="117"/>
        <v>0</v>
      </c>
      <c r="M104" s="132">
        <f t="shared" si="117"/>
        <v>0</v>
      </c>
      <c r="N104" s="132">
        <f t="shared" si="117"/>
        <v>0</v>
      </c>
      <c r="O104" s="132">
        <f t="shared" si="117"/>
        <v>0</v>
      </c>
      <c r="P104" s="132">
        <f t="shared" si="117"/>
        <v>0</v>
      </c>
    </row>
    <row r="105" spans="1:16" ht="24" customHeight="1">
      <c r="A105" s="106">
        <v>7312</v>
      </c>
      <c r="B105" s="107" t="s">
        <v>29</v>
      </c>
      <c r="C105" s="98">
        <f t="shared" ref="C105:C109" si="118">SUM(D105:F105)</f>
        <v>0</v>
      </c>
      <c r="D105" s="99"/>
      <c r="E105" s="99"/>
      <c r="F105" s="98">
        <f t="shared" ref="F105:F107" si="119">SUM(G105:P105)</f>
        <v>0</v>
      </c>
      <c r="G105" s="99"/>
      <c r="H105" s="99"/>
      <c r="I105" s="99"/>
      <c r="J105" s="99"/>
      <c r="K105" s="99"/>
      <c r="L105" s="99"/>
      <c r="M105" s="99"/>
      <c r="N105" s="99"/>
      <c r="O105" s="100"/>
      <c r="P105" s="99"/>
    </row>
    <row r="106" spans="1:16" ht="25.9" customHeight="1">
      <c r="A106" s="117">
        <v>92212</v>
      </c>
      <c r="B106" s="118" t="s">
        <v>281</v>
      </c>
      <c r="C106" s="113">
        <f t="shared" si="118"/>
        <v>0</v>
      </c>
      <c r="D106" s="114"/>
      <c r="E106" s="114"/>
      <c r="F106" s="113">
        <f t="shared" si="119"/>
        <v>0</v>
      </c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</row>
    <row r="107" spans="1:16" ht="25.9" customHeight="1">
      <c r="A107" s="117">
        <v>92222</v>
      </c>
      <c r="B107" s="118" t="s">
        <v>282</v>
      </c>
      <c r="C107" s="113">
        <f t="shared" si="118"/>
        <v>0</v>
      </c>
      <c r="D107" s="114"/>
      <c r="E107" s="114"/>
      <c r="F107" s="113">
        <f t="shared" si="119"/>
        <v>0</v>
      </c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</row>
    <row r="108" spans="1:16" s="131" customFormat="1" ht="25.9" customHeight="1">
      <c r="A108" s="306" t="s">
        <v>283</v>
      </c>
      <c r="B108" s="307"/>
      <c r="C108" s="132">
        <f t="shared" ref="C108:P108" si="120">C9+C78</f>
        <v>9686000</v>
      </c>
      <c r="D108" s="132">
        <f t="shared" si="120"/>
        <v>1621000</v>
      </c>
      <c r="E108" s="132">
        <f t="shared" si="120"/>
        <v>122000</v>
      </c>
      <c r="F108" s="132">
        <f t="shared" si="120"/>
        <v>7943000</v>
      </c>
      <c r="G108" s="132">
        <f t="shared" si="120"/>
        <v>0</v>
      </c>
      <c r="H108" s="132">
        <f t="shared" si="120"/>
        <v>23000</v>
      </c>
      <c r="I108" s="132">
        <f t="shared" si="120"/>
        <v>7778000</v>
      </c>
      <c r="J108" s="132">
        <f t="shared" si="120"/>
        <v>0</v>
      </c>
      <c r="K108" s="132">
        <f t="shared" ref="K108" si="121">K9+K78</f>
        <v>127000</v>
      </c>
      <c r="L108" s="132">
        <f t="shared" si="120"/>
        <v>0</v>
      </c>
      <c r="M108" s="132">
        <f t="shared" ref="M108" si="122">M9+M78</f>
        <v>0</v>
      </c>
      <c r="N108" s="132">
        <f t="shared" si="120"/>
        <v>15000</v>
      </c>
      <c r="O108" s="132">
        <f t="shared" si="120"/>
        <v>0</v>
      </c>
      <c r="P108" s="132">
        <f t="shared" si="120"/>
        <v>0</v>
      </c>
    </row>
    <row r="109" spans="1:16" s="135" customFormat="1" ht="25.9" customHeight="1">
      <c r="A109" s="119" t="s">
        <v>284</v>
      </c>
      <c r="B109" s="120" t="s">
        <v>285</v>
      </c>
      <c r="C109" s="113">
        <f t="shared" si="118"/>
        <v>375000</v>
      </c>
      <c r="D109" s="121">
        <f>D76+D77+D106+D107</f>
        <v>0</v>
      </c>
      <c r="E109" s="121">
        <f>E76+E77+E106+E107</f>
        <v>0</v>
      </c>
      <c r="F109" s="121">
        <f t="shared" ref="F109" si="123">SUM(G109:P109)</f>
        <v>375000</v>
      </c>
      <c r="G109" s="121">
        <f t="shared" ref="G109:P109" si="124">G76+G77+G106+G107</f>
        <v>0</v>
      </c>
      <c r="H109" s="121">
        <f t="shared" si="124"/>
        <v>50000</v>
      </c>
      <c r="I109" s="121">
        <f t="shared" si="124"/>
        <v>194000</v>
      </c>
      <c r="J109" s="121">
        <f t="shared" si="124"/>
        <v>0</v>
      </c>
      <c r="K109" s="121">
        <f t="shared" ref="K109" si="125">K76+K77+K106+K107</f>
        <v>131000</v>
      </c>
      <c r="L109" s="121">
        <f t="shared" si="124"/>
        <v>0</v>
      </c>
      <c r="M109" s="121">
        <f t="shared" ref="M109" si="126">M76+M77+M106+M107</f>
        <v>0</v>
      </c>
      <c r="N109" s="121">
        <f t="shared" si="124"/>
        <v>0</v>
      </c>
      <c r="O109" s="121">
        <f t="shared" si="124"/>
        <v>0</v>
      </c>
      <c r="P109" s="121">
        <f t="shared" si="124"/>
        <v>0</v>
      </c>
    </row>
    <row r="110" spans="1:16" s="131" customFormat="1" ht="25.9" customHeight="1">
      <c r="A110" s="306" t="s">
        <v>286</v>
      </c>
      <c r="B110" s="307"/>
      <c r="C110" s="132">
        <f>SUM(C108:C109)</f>
        <v>10061000</v>
      </c>
      <c r="D110" s="132">
        <f t="shared" ref="D110:P110" si="127">SUM(D108:D109)</f>
        <v>1621000</v>
      </c>
      <c r="E110" s="132">
        <f t="shared" si="127"/>
        <v>122000</v>
      </c>
      <c r="F110" s="132">
        <f t="shared" si="127"/>
        <v>8318000</v>
      </c>
      <c r="G110" s="132">
        <f t="shared" si="127"/>
        <v>0</v>
      </c>
      <c r="H110" s="132">
        <f t="shared" si="127"/>
        <v>73000</v>
      </c>
      <c r="I110" s="132">
        <f t="shared" si="127"/>
        <v>7972000</v>
      </c>
      <c r="J110" s="132">
        <f t="shared" si="127"/>
        <v>0</v>
      </c>
      <c r="K110" s="132">
        <f t="shared" ref="K110" si="128">SUM(K108:K109)</f>
        <v>258000</v>
      </c>
      <c r="L110" s="132">
        <f t="shared" si="127"/>
        <v>0</v>
      </c>
      <c r="M110" s="132">
        <f t="shared" ref="M110" si="129">SUM(M108:M109)</f>
        <v>0</v>
      </c>
      <c r="N110" s="132">
        <f t="shared" si="127"/>
        <v>15000</v>
      </c>
      <c r="O110" s="132">
        <f t="shared" si="127"/>
        <v>0</v>
      </c>
      <c r="P110" s="132">
        <f t="shared" si="127"/>
        <v>0</v>
      </c>
    </row>
    <row r="111" spans="1:16" s="131" customFormat="1" ht="25.9" customHeight="1">
      <c r="A111" s="93">
        <v>8</v>
      </c>
      <c r="B111" s="94" t="s">
        <v>287</v>
      </c>
      <c r="C111" s="132">
        <f t="shared" ref="C111:P111" si="130">C112+C119+C122</f>
        <v>0</v>
      </c>
      <c r="D111" s="132">
        <f t="shared" si="130"/>
        <v>0</v>
      </c>
      <c r="E111" s="132">
        <f t="shared" si="130"/>
        <v>0</v>
      </c>
      <c r="F111" s="95">
        <f t="shared" si="130"/>
        <v>0</v>
      </c>
      <c r="G111" s="132">
        <f t="shared" si="130"/>
        <v>0</v>
      </c>
      <c r="H111" s="132">
        <f t="shared" si="130"/>
        <v>0</v>
      </c>
      <c r="I111" s="132">
        <f t="shared" si="130"/>
        <v>0</v>
      </c>
      <c r="J111" s="132">
        <f t="shared" si="130"/>
        <v>0</v>
      </c>
      <c r="K111" s="132">
        <f t="shared" ref="K111" si="131">K112+K119+K122</f>
        <v>0</v>
      </c>
      <c r="L111" s="132">
        <f t="shared" si="130"/>
        <v>0</v>
      </c>
      <c r="M111" s="132">
        <f t="shared" ref="M111" si="132">M112+M119+M122</f>
        <v>0</v>
      </c>
      <c r="N111" s="132">
        <f t="shared" si="130"/>
        <v>0</v>
      </c>
      <c r="O111" s="132">
        <f t="shared" si="130"/>
        <v>0</v>
      </c>
      <c r="P111" s="132">
        <f t="shared" si="130"/>
        <v>0</v>
      </c>
    </row>
    <row r="112" spans="1:16" s="131" customFormat="1" ht="25.9" customHeight="1">
      <c r="A112" s="93" t="s">
        <v>288</v>
      </c>
      <c r="B112" s="122" t="s">
        <v>289</v>
      </c>
      <c r="C112" s="132">
        <f t="shared" ref="C112:P112" si="133">C113+C115+C117</f>
        <v>0</v>
      </c>
      <c r="D112" s="132">
        <f t="shared" si="133"/>
        <v>0</v>
      </c>
      <c r="E112" s="132">
        <f t="shared" si="133"/>
        <v>0</v>
      </c>
      <c r="F112" s="95">
        <f t="shared" si="133"/>
        <v>0</v>
      </c>
      <c r="G112" s="132">
        <f t="shared" si="133"/>
        <v>0</v>
      </c>
      <c r="H112" s="132">
        <f t="shared" si="133"/>
        <v>0</v>
      </c>
      <c r="I112" s="132">
        <f t="shared" si="133"/>
        <v>0</v>
      </c>
      <c r="J112" s="132">
        <f t="shared" si="133"/>
        <v>0</v>
      </c>
      <c r="K112" s="132">
        <f t="shared" ref="K112" si="134">K113+K115+K117</f>
        <v>0</v>
      </c>
      <c r="L112" s="132">
        <f t="shared" si="133"/>
        <v>0</v>
      </c>
      <c r="M112" s="132">
        <f t="shared" ref="M112" si="135">M113+M115+M117</f>
        <v>0</v>
      </c>
      <c r="N112" s="132">
        <f t="shared" si="133"/>
        <v>0</v>
      </c>
      <c r="O112" s="132">
        <f t="shared" si="133"/>
        <v>0</v>
      </c>
      <c r="P112" s="132">
        <f t="shared" si="133"/>
        <v>0</v>
      </c>
    </row>
    <row r="113" spans="1:16" s="131" customFormat="1" ht="25.9" customHeight="1">
      <c r="A113" s="93" t="s">
        <v>290</v>
      </c>
      <c r="B113" s="137" t="s">
        <v>291</v>
      </c>
      <c r="C113" s="132">
        <f t="shared" ref="C113:P113" si="136">C114</f>
        <v>0</v>
      </c>
      <c r="D113" s="132">
        <f t="shared" si="136"/>
        <v>0</v>
      </c>
      <c r="E113" s="132">
        <f t="shared" si="136"/>
        <v>0</v>
      </c>
      <c r="F113" s="95">
        <f t="shared" si="136"/>
        <v>0</v>
      </c>
      <c r="G113" s="132">
        <f t="shared" si="136"/>
        <v>0</v>
      </c>
      <c r="H113" s="132">
        <f t="shared" si="136"/>
        <v>0</v>
      </c>
      <c r="I113" s="132">
        <f t="shared" si="136"/>
        <v>0</v>
      </c>
      <c r="J113" s="132">
        <f t="shared" si="136"/>
        <v>0</v>
      </c>
      <c r="K113" s="132">
        <f t="shared" si="136"/>
        <v>0</v>
      </c>
      <c r="L113" s="132">
        <f t="shared" si="136"/>
        <v>0</v>
      </c>
      <c r="M113" s="132">
        <f t="shared" si="136"/>
        <v>0</v>
      </c>
      <c r="N113" s="132">
        <f t="shared" si="136"/>
        <v>0</v>
      </c>
      <c r="O113" s="132">
        <f t="shared" si="136"/>
        <v>0</v>
      </c>
      <c r="P113" s="132">
        <f t="shared" si="136"/>
        <v>0</v>
      </c>
    </row>
    <row r="114" spans="1:16" ht="24" customHeight="1">
      <c r="A114" s="96" t="s">
        <v>292</v>
      </c>
      <c r="B114" s="138" t="s">
        <v>293</v>
      </c>
      <c r="C114" s="98">
        <f>SUM(D114:F114)</f>
        <v>0</v>
      </c>
      <c r="D114" s="99"/>
      <c r="E114" s="99"/>
      <c r="F114" s="98">
        <f t="shared" ref="F114" si="137">SUM(G114:P114)</f>
        <v>0</v>
      </c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</row>
    <row r="115" spans="1:16" s="131" customFormat="1" ht="25.9" customHeight="1">
      <c r="A115" s="139">
        <v>813</v>
      </c>
      <c r="B115" s="123" t="s">
        <v>294</v>
      </c>
      <c r="C115" s="132">
        <f t="shared" ref="C115:P115" si="138">C116</f>
        <v>0</v>
      </c>
      <c r="D115" s="132">
        <f t="shared" si="138"/>
        <v>0</v>
      </c>
      <c r="E115" s="132">
        <f t="shared" si="138"/>
        <v>0</v>
      </c>
      <c r="F115" s="95">
        <f t="shared" si="138"/>
        <v>0</v>
      </c>
      <c r="G115" s="132">
        <f t="shared" si="138"/>
        <v>0</v>
      </c>
      <c r="H115" s="132">
        <f t="shared" si="138"/>
        <v>0</v>
      </c>
      <c r="I115" s="132">
        <f t="shared" si="138"/>
        <v>0</v>
      </c>
      <c r="J115" s="132">
        <f t="shared" si="138"/>
        <v>0</v>
      </c>
      <c r="K115" s="132">
        <f t="shared" si="138"/>
        <v>0</v>
      </c>
      <c r="L115" s="132">
        <f t="shared" si="138"/>
        <v>0</v>
      </c>
      <c r="M115" s="132">
        <f t="shared" si="138"/>
        <v>0</v>
      </c>
      <c r="N115" s="132">
        <f t="shared" si="138"/>
        <v>0</v>
      </c>
      <c r="O115" s="132">
        <f t="shared" si="138"/>
        <v>0</v>
      </c>
      <c r="P115" s="132">
        <f t="shared" si="138"/>
        <v>0</v>
      </c>
    </row>
    <row r="116" spans="1:16" ht="24" customHeight="1">
      <c r="A116" s="140">
        <v>8134</v>
      </c>
      <c r="B116" s="124" t="s">
        <v>295</v>
      </c>
      <c r="C116" s="98">
        <f>SUM(D116:F116)</f>
        <v>0</v>
      </c>
      <c r="D116" s="99"/>
      <c r="E116" s="99"/>
      <c r="F116" s="98">
        <f t="shared" ref="F116" si="139">SUM(G116:P116)</f>
        <v>0</v>
      </c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</row>
    <row r="117" spans="1:16" s="131" customFormat="1" ht="25.9" customHeight="1">
      <c r="A117" s="93" t="s">
        <v>296</v>
      </c>
      <c r="B117" s="94" t="s">
        <v>297</v>
      </c>
      <c r="C117" s="132">
        <f t="shared" ref="C117:P117" si="140">C118</f>
        <v>0</v>
      </c>
      <c r="D117" s="132">
        <f t="shared" si="140"/>
        <v>0</v>
      </c>
      <c r="E117" s="132">
        <f t="shared" si="140"/>
        <v>0</v>
      </c>
      <c r="F117" s="95">
        <f t="shared" si="140"/>
        <v>0</v>
      </c>
      <c r="G117" s="132">
        <f t="shared" si="140"/>
        <v>0</v>
      </c>
      <c r="H117" s="132">
        <f t="shared" si="140"/>
        <v>0</v>
      </c>
      <c r="I117" s="132">
        <f t="shared" si="140"/>
        <v>0</v>
      </c>
      <c r="J117" s="132">
        <f t="shared" si="140"/>
        <v>0</v>
      </c>
      <c r="K117" s="132">
        <f t="shared" si="140"/>
        <v>0</v>
      </c>
      <c r="L117" s="132">
        <f t="shared" si="140"/>
        <v>0</v>
      </c>
      <c r="M117" s="132">
        <f t="shared" si="140"/>
        <v>0</v>
      </c>
      <c r="N117" s="132">
        <f t="shared" si="140"/>
        <v>0</v>
      </c>
      <c r="O117" s="132">
        <f t="shared" si="140"/>
        <v>0</v>
      </c>
      <c r="P117" s="132">
        <f t="shared" si="140"/>
        <v>0</v>
      </c>
    </row>
    <row r="118" spans="1:16" ht="24" customHeight="1">
      <c r="A118" s="141">
        <v>8181</v>
      </c>
      <c r="B118" s="141" t="s">
        <v>298</v>
      </c>
      <c r="C118" s="98">
        <f>SUM(D118:F118)</f>
        <v>0</v>
      </c>
      <c r="D118" s="99"/>
      <c r="E118" s="99"/>
      <c r="F118" s="98">
        <f t="shared" ref="F118" si="141">SUM(G118:P118)</f>
        <v>0</v>
      </c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</row>
    <row r="119" spans="1:16" s="131" customFormat="1" ht="25.9" customHeight="1">
      <c r="A119" s="142">
        <v>83</v>
      </c>
      <c r="B119" s="122" t="s">
        <v>299</v>
      </c>
      <c r="C119" s="132">
        <f t="shared" ref="C119:P120" si="142">C120</f>
        <v>0</v>
      </c>
      <c r="D119" s="132">
        <f t="shared" si="142"/>
        <v>0</v>
      </c>
      <c r="E119" s="132">
        <f t="shared" si="142"/>
        <v>0</v>
      </c>
      <c r="F119" s="95">
        <f t="shared" si="142"/>
        <v>0</v>
      </c>
      <c r="G119" s="132">
        <f t="shared" si="142"/>
        <v>0</v>
      </c>
      <c r="H119" s="132">
        <f t="shared" si="142"/>
        <v>0</v>
      </c>
      <c r="I119" s="132">
        <f t="shared" si="142"/>
        <v>0</v>
      </c>
      <c r="J119" s="132">
        <f t="shared" si="142"/>
        <v>0</v>
      </c>
      <c r="K119" s="132">
        <f t="shared" si="142"/>
        <v>0</v>
      </c>
      <c r="L119" s="132">
        <f t="shared" si="142"/>
        <v>0</v>
      </c>
      <c r="M119" s="132">
        <f t="shared" si="142"/>
        <v>0</v>
      </c>
      <c r="N119" s="132">
        <f t="shared" si="142"/>
        <v>0</v>
      </c>
      <c r="O119" s="132">
        <f t="shared" si="142"/>
        <v>0</v>
      </c>
      <c r="P119" s="132">
        <f t="shared" si="142"/>
        <v>0</v>
      </c>
    </row>
    <row r="120" spans="1:16" s="131" customFormat="1" ht="25.9" customHeight="1">
      <c r="A120" s="142">
        <v>833</v>
      </c>
      <c r="B120" s="142" t="s">
        <v>300</v>
      </c>
      <c r="C120" s="132">
        <f t="shared" si="142"/>
        <v>0</v>
      </c>
      <c r="D120" s="132">
        <f t="shared" si="142"/>
        <v>0</v>
      </c>
      <c r="E120" s="132">
        <f t="shared" si="142"/>
        <v>0</v>
      </c>
      <c r="F120" s="95">
        <f t="shared" si="142"/>
        <v>0</v>
      </c>
      <c r="G120" s="132">
        <f t="shared" si="142"/>
        <v>0</v>
      </c>
      <c r="H120" s="132">
        <f t="shared" si="142"/>
        <v>0</v>
      </c>
      <c r="I120" s="132">
        <f t="shared" si="142"/>
        <v>0</v>
      </c>
      <c r="J120" s="132">
        <f t="shared" si="142"/>
        <v>0</v>
      </c>
      <c r="K120" s="132">
        <f t="shared" si="142"/>
        <v>0</v>
      </c>
      <c r="L120" s="132">
        <f t="shared" si="142"/>
        <v>0</v>
      </c>
      <c r="M120" s="132">
        <f t="shared" si="142"/>
        <v>0</v>
      </c>
      <c r="N120" s="132">
        <f t="shared" si="142"/>
        <v>0</v>
      </c>
      <c r="O120" s="132">
        <f t="shared" si="142"/>
        <v>0</v>
      </c>
      <c r="P120" s="132">
        <f t="shared" si="142"/>
        <v>0</v>
      </c>
    </row>
    <row r="121" spans="1:16" ht="24" customHeight="1">
      <c r="A121" s="141">
        <v>8331</v>
      </c>
      <c r="B121" s="141" t="s">
        <v>301</v>
      </c>
      <c r="C121" s="98">
        <f>SUM(D121:F121)</f>
        <v>0</v>
      </c>
      <c r="D121" s="99"/>
      <c r="E121" s="99"/>
      <c r="F121" s="98">
        <f t="shared" ref="F121" si="143">SUM(G121:P121)</f>
        <v>0</v>
      </c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</row>
    <row r="122" spans="1:16" s="131" customFormat="1" ht="25.9" customHeight="1">
      <c r="A122" s="93">
        <v>84</v>
      </c>
      <c r="B122" s="94" t="s">
        <v>302</v>
      </c>
      <c r="C122" s="132">
        <f t="shared" ref="C122:P122" si="144">C123+C125+C129</f>
        <v>0</v>
      </c>
      <c r="D122" s="132">
        <f t="shared" si="144"/>
        <v>0</v>
      </c>
      <c r="E122" s="132">
        <f t="shared" si="144"/>
        <v>0</v>
      </c>
      <c r="F122" s="95">
        <f t="shared" si="144"/>
        <v>0</v>
      </c>
      <c r="G122" s="132">
        <f t="shared" si="144"/>
        <v>0</v>
      </c>
      <c r="H122" s="132">
        <f t="shared" si="144"/>
        <v>0</v>
      </c>
      <c r="I122" s="132">
        <f t="shared" si="144"/>
        <v>0</v>
      </c>
      <c r="J122" s="132">
        <f t="shared" si="144"/>
        <v>0</v>
      </c>
      <c r="K122" s="132">
        <f t="shared" ref="K122" si="145">K123+K125+K129</f>
        <v>0</v>
      </c>
      <c r="L122" s="132">
        <f t="shared" si="144"/>
        <v>0</v>
      </c>
      <c r="M122" s="132">
        <f t="shared" ref="M122" si="146">M123+M125+M129</f>
        <v>0</v>
      </c>
      <c r="N122" s="132">
        <f t="shared" si="144"/>
        <v>0</v>
      </c>
      <c r="O122" s="132">
        <f t="shared" si="144"/>
        <v>0</v>
      </c>
      <c r="P122" s="132">
        <f t="shared" si="144"/>
        <v>0</v>
      </c>
    </row>
    <row r="123" spans="1:16" s="131" customFormat="1" ht="25.9" customHeight="1">
      <c r="A123" s="93" t="s">
        <v>303</v>
      </c>
      <c r="B123" s="125" t="s">
        <v>304</v>
      </c>
      <c r="C123" s="132">
        <f t="shared" ref="C123:P123" si="147">C124</f>
        <v>0</v>
      </c>
      <c r="D123" s="132">
        <f t="shared" si="147"/>
        <v>0</v>
      </c>
      <c r="E123" s="132">
        <f t="shared" si="147"/>
        <v>0</v>
      </c>
      <c r="F123" s="95">
        <f t="shared" si="147"/>
        <v>0</v>
      </c>
      <c r="G123" s="132">
        <f t="shared" si="147"/>
        <v>0</v>
      </c>
      <c r="H123" s="132">
        <f t="shared" si="147"/>
        <v>0</v>
      </c>
      <c r="I123" s="132">
        <f t="shared" si="147"/>
        <v>0</v>
      </c>
      <c r="J123" s="132">
        <f t="shared" si="147"/>
        <v>0</v>
      </c>
      <c r="K123" s="132">
        <f t="shared" si="147"/>
        <v>0</v>
      </c>
      <c r="L123" s="132">
        <f t="shared" si="147"/>
        <v>0</v>
      </c>
      <c r="M123" s="132">
        <f t="shared" si="147"/>
        <v>0</v>
      </c>
      <c r="N123" s="132">
        <f t="shared" si="147"/>
        <v>0</v>
      </c>
      <c r="O123" s="132">
        <f t="shared" si="147"/>
        <v>0</v>
      </c>
      <c r="P123" s="132">
        <f t="shared" si="147"/>
        <v>0</v>
      </c>
    </row>
    <row r="124" spans="1:16" ht="24" customHeight="1">
      <c r="A124" s="96" t="s">
        <v>305</v>
      </c>
      <c r="B124" s="126" t="s">
        <v>306</v>
      </c>
      <c r="C124" s="98">
        <f>SUM(D124:F124)</f>
        <v>0</v>
      </c>
      <c r="D124" s="99"/>
      <c r="E124" s="99"/>
      <c r="F124" s="98">
        <f t="shared" ref="F124" si="148">SUM(G124:P124)</f>
        <v>0</v>
      </c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</row>
    <row r="125" spans="1:16" s="131" customFormat="1" ht="25.9" customHeight="1">
      <c r="A125" s="93">
        <v>844</v>
      </c>
      <c r="B125" s="94" t="s">
        <v>307</v>
      </c>
      <c r="C125" s="132">
        <f t="shared" ref="C125:P125" si="149">SUM(C126:C128)</f>
        <v>0</v>
      </c>
      <c r="D125" s="132">
        <f t="shared" si="149"/>
        <v>0</v>
      </c>
      <c r="E125" s="132">
        <f t="shared" si="149"/>
        <v>0</v>
      </c>
      <c r="F125" s="95">
        <f t="shared" si="149"/>
        <v>0</v>
      </c>
      <c r="G125" s="132">
        <f t="shared" si="149"/>
        <v>0</v>
      </c>
      <c r="H125" s="132">
        <f t="shared" si="149"/>
        <v>0</v>
      </c>
      <c r="I125" s="132">
        <f t="shared" si="149"/>
        <v>0</v>
      </c>
      <c r="J125" s="132">
        <f t="shared" si="149"/>
        <v>0</v>
      </c>
      <c r="K125" s="132">
        <f t="shared" ref="K125" si="150">SUM(K126:K128)</f>
        <v>0</v>
      </c>
      <c r="L125" s="132">
        <f t="shared" si="149"/>
        <v>0</v>
      </c>
      <c r="M125" s="132">
        <f t="shared" ref="M125" si="151">SUM(M126:M128)</f>
        <v>0</v>
      </c>
      <c r="N125" s="132">
        <f t="shared" si="149"/>
        <v>0</v>
      </c>
      <c r="O125" s="132">
        <f t="shared" si="149"/>
        <v>0</v>
      </c>
      <c r="P125" s="132">
        <f t="shared" si="149"/>
        <v>0</v>
      </c>
    </row>
    <row r="126" spans="1:16" ht="24" customHeight="1">
      <c r="A126" s="96">
        <v>8443</v>
      </c>
      <c r="B126" s="97" t="s">
        <v>308</v>
      </c>
      <c r="C126" s="98">
        <f>SUM(D126:F126)</f>
        <v>0</v>
      </c>
      <c r="D126" s="99"/>
      <c r="E126" s="99"/>
      <c r="F126" s="98">
        <f t="shared" ref="F126:F128" si="152">SUM(G126:P126)</f>
        <v>0</v>
      </c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</row>
    <row r="127" spans="1:16" ht="24" customHeight="1">
      <c r="A127" s="96">
        <v>8444</v>
      </c>
      <c r="B127" s="97" t="s">
        <v>309</v>
      </c>
      <c r="C127" s="98">
        <f t="shared" ref="C127:C128" si="153">SUM(D127:F127)</f>
        <v>0</v>
      </c>
      <c r="D127" s="99"/>
      <c r="E127" s="99"/>
      <c r="F127" s="98">
        <f t="shared" si="152"/>
        <v>0</v>
      </c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</row>
    <row r="128" spans="1:16" ht="24" customHeight="1">
      <c r="A128" s="96">
        <v>8445</v>
      </c>
      <c r="B128" s="97" t="s">
        <v>310</v>
      </c>
      <c r="C128" s="98">
        <f t="shared" si="153"/>
        <v>0</v>
      </c>
      <c r="D128" s="99"/>
      <c r="E128" s="99"/>
      <c r="F128" s="98">
        <f t="shared" si="152"/>
        <v>0</v>
      </c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</row>
    <row r="129" spans="1:16" s="131" customFormat="1" ht="25.9" customHeight="1">
      <c r="A129" s="93" t="s">
        <v>311</v>
      </c>
      <c r="B129" s="94" t="s">
        <v>312</v>
      </c>
      <c r="C129" s="132">
        <f>C130</f>
        <v>0</v>
      </c>
      <c r="D129" s="132">
        <f t="shared" ref="D129:P129" si="154">D130</f>
        <v>0</v>
      </c>
      <c r="E129" s="132">
        <f t="shared" si="154"/>
        <v>0</v>
      </c>
      <c r="F129" s="95">
        <f t="shared" si="154"/>
        <v>0</v>
      </c>
      <c r="G129" s="132">
        <f t="shared" si="154"/>
        <v>0</v>
      </c>
      <c r="H129" s="132">
        <f t="shared" si="154"/>
        <v>0</v>
      </c>
      <c r="I129" s="132">
        <f t="shared" si="154"/>
        <v>0</v>
      </c>
      <c r="J129" s="132">
        <f t="shared" si="154"/>
        <v>0</v>
      </c>
      <c r="K129" s="132">
        <f t="shared" si="154"/>
        <v>0</v>
      </c>
      <c r="L129" s="132">
        <f t="shared" si="154"/>
        <v>0</v>
      </c>
      <c r="M129" s="132">
        <f t="shared" si="154"/>
        <v>0</v>
      </c>
      <c r="N129" s="132">
        <f t="shared" si="154"/>
        <v>0</v>
      </c>
      <c r="O129" s="132">
        <f t="shared" si="154"/>
        <v>0</v>
      </c>
      <c r="P129" s="132">
        <f t="shared" si="154"/>
        <v>0</v>
      </c>
    </row>
    <row r="130" spans="1:16" ht="24" customHeight="1">
      <c r="A130" s="106" t="s">
        <v>313</v>
      </c>
      <c r="B130" s="107" t="s">
        <v>314</v>
      </c>
      <c r="C130" s="98">
        <f>SUM(D130:F130)</f>
        <v>0</v>
      </c>
      <c r="D130" s="99"/>
      <c r="E130" s="99"/>
      <c r="F130" s="98">
        <f t="shared" ref="F130:F135" si="155">SUM(G130:P130)</f>
        <v>0</v>
      </c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</row>
    <row r="131" spans="1:16" s="135" customFormat="1" ht="25.9" customHeight="1">
      <c r="A131" s="119">
        <v>92213</v>
      </c>
      <c r="B131" s="120" t="s">
        <v>315</v>
      </c>
      <c r="C131" s="113">
        <f>SUM(D131:F131)</f>
        <v>0</v>
      </c>
      <c r="D131" s="133"/>
      <c r="E131" s="133"/>
      <c r="F131" s="113">
        <f t="shared" si="155"/>
        <v>0</v>
      </c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</row>
    <row r="132" spans="1:16" s="135" customFormat="1" ht="24" customHeight="1">
      <c r="A132" s="119">
        <v>92223</v>
      </c>
      <c r="B132" s="120" t="s">
        <v>316</v>
      </c>
      <c r="C132" s="113">
        <f>SUM(D132:F132)</f>
        <v>0</v>
      </c>
      <c r="D132" s="133"/>
      <c r="E132" s="133"/>
      <c r="F132" s="113">
        <f t="shared" si="155"/>
        <v>0</v>
      </c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</row>
    <row r="133" spans="1:16" s="131" customFormat="1" ht="24" customHeight="1">
      <c r="A133" s="308" t="s">
        <v>317</v>
      </c>
      <c r="B133" s="308"/>
      <c r="C133" s="132">
        <f>C111+C131+C132</f>
        <v>0</v>
      </c>
      <c r="D133" s="132">
        <f>D111+D131+D132</f>
        <v>0</v>
      </c>
      <c r="E133" s="132">
        <f>E111+E131+E132</f>
        <v>0</v>
      </c>
      <c r="F133" s="132">
        <f t="shared" ref="F133:P133" si="156">F111+F131+F132</f>
        <v>0</v>
      </c>
      <c r="G133" s="132">
        <f t="shared" si="156"/>
        <v>0</v>
      </c>
      <c r="H133" s="132">
        <f t="shared" si="156"/>
        <v>0</v>
      </c>
      <c r="I133" s="132">
        <f t="shared" si="156"/>
        <v>0</v>
      </c>
      <c r="J133" s="132">
        <f t="shared" si="156"/>
        <v>0</v>
      </c>
      <c r="K133" s="132">
        <f t="shared" ref="K133" si="157">K111+K131+K132</f>
        <v>0</v>
      </c>
      <c r="L133" s="132">
        <f t="shared" si="156"/>
        <v>0</v>
      </c>
      <c r="M133" s="132">
        <f t="shared" ref="M133" si="158">M111+M131+M132</f>
        <v>0</v>
      </c>
      <c r="N133" s="132">
        <f t="shared" si="156"/>
        <v>0</v>
      </c>
      <c r="O133" s="132">
        <f t="shared" si="156"/>
        <v>0</v>
      </c>
      <c r="P133" s="132">
        <f t="shared" si="156"/>
        <v>0</v>
      </c>
    </row>
    <row r="134" spans="1:16" s="131" customFormat="1" ht="24" customHeight="1">
      <c r="A134" s="309" t="s">
        <v>318</v>
      </c>
      <c r="B134" s="309"/>
      <c r="C134" s="144">
        <f t="shared" ref="C134:P134" si="159">C111+C78+C9</f>
        <v>9686000</v>
      </c>
      <c r="D134" s="144">
        <f t="shared" si="159"/>
        <v>1621000</v>
      </c>
      <c r="E134" s="144">
        <f t="shared" si="159"/>
        <v>122000</v>
      </c>
      <c r="F134" s="128">
        <f t="shared" si="159"/>
        <v>7943000</v>
      </c>
      <c r="G134" s="144">
        <f t="shared" si="159"/>
        <v>0</v>
      </c>
      <c r="H134" s="144">
        <f t="shared" si="159"/>
        <v>23000</v>
      </c>
      <c r="I134" s="144">
        <f t="shared" si="159"/>
        <v>7778000</v>
      </c>
      <c r="J134" s="144">
        <f t="shared" si="159"/>
        <v>0</v>
      </c>
      <c r="K134" s="144">
        <f t="shared" ref="K134" si="160">K111+K78+K9</f>
        <v>127000</v>
      </c>
      <c r="L134" s="144">
        <f t="shared" si="159"/>
        <v>0</v>
      </c>
      <c r="M134" s="144">
        <f t="shared" ref="M134" si="161">M111+M78+M9</f>
        <v>0</v>
      </c>
      <c r="N134" s="144">
        <f t="shared" si="159"/>
        <v>15000</v>
      </c>
      <c r="O134" s="144">
        <f t="shared" si="159"/>
        <v>0</v>
      </c>
      <c r="P134" s="144">
        <f t="shared" si="159"/>
        <v>0</v>
      </c>
    </row>
    <row r="135" spans="1:16" s="131" customFormat="1" ht="24" customHeight="1" thickBot="1">
      <c r="A135" s="293" t="s">
        <v>319</v>
      </c>
      <c r="B135" s="293"/>
      <c r="C135" s="129">
        <f>C76+C77+C106+C107+C131+C132</f>
        <v>375000</v>
      </c>
      <c r="D135" s="129">
        <f>D76+D77+D106+D107+D131+D132</f>
        <v>0</v>
      </c>
      <c r="E135" s="129">
        <f>E76+E77+E106+E107+E131+E132</f>
        <v>0</v>
      </c>
      <c r="F135" s="129">
        <f t="shared" si="155"/>
        <v>375000</v>
      </c>
      <c r="G135" s="129">
        <f t="shared" ref="G135:P135" si="162">G76+G77+G106+G107+G131+G132</f>
        <v>0</v>
      </c>
      <c r="H135" s="129">
        <f t="shared" si="162"/>
        <v>50000</v>
      </c>
      <c r="I135" s="129">
        <f t="shared" si="162"/>
        <v>194000</v>
      </c>
      <c r="J135" s="129">
        <f t="shared" si="162"/>
        <v>0</v>
      </c>
      <c r="K135" s="129">
        <f t="shared" ref="K135" si="163">K76+K77+K106+K107+K131+K132</f>
        <v>131000</v>
      </c>
      <c r="L135" s="129">
        <f t="shared" si="162"/>
        <v>0</v>
      </c>
      <c r="M135" s="129">
        <f t="shared" ref="M135" si="164">M76+M77+M106+M107+M131+M132</f>
        <v>0</v>
      </c>
      <c r="N135" s="129">
        <f t="shared" si="162"/>
        <v>0</v>
      </c>
      <c r="O135" s="129">
        <f t="shared" si="162"/>
        <v>0</v>
      </c>
      <c r="P135" s="129">
        <f t="shared" si="162"/>
        <v>0</v>
      </c>
    </row>
    <row r="136" spans="1:16" ht="13.5" thickTop="1">
      <c r="E136" s="33"/>
    </row>
  </sheetData>
  <sheetProtection algorithmName="SHA-512" hashValue="P5zUZbszyi5WM5uAF3vmPp0+bP+sG4t9EzWfGMu91HLivOf8/bB7iu+g2z/I7BnEzaIAjWx4WsvUdmsCd+CBZg==" saltValue="5l3Zj91KVYd31rh05LkOIw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H29 G10:G30 D111:F135 G111:H132 D35:H107 G31:H33 C9:C135 D10:F33 I19:P19 I22:P22 I25:P25 I31:P31 I47:P47 I52:P52 I57:P57 I61:P62 I65:P65 I73:P74 I84:P84 I92:P92 I94:P94 I99:P99 I103:P104 I115:P115 I117:P117 I119:P120 I122:P123 I125:P125 I129:P129 I68:P69 D34:P34 I78:P80 I54:P55 I38:P39 H28:P28 D9:P9 G133:P135 I111:P113 D108:P110 I14:P14 I10:P11" xr:uid="{00000000-0002-0000-01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2" manualBreakCount="2">
    <brk id="77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N204"/>
  <sheetViews>
    <sheetView tabSelected="1" view="pageBreakPreview" zoomScale="70" zoomScaleNormal="100" zoomScaleSheetLayoutView="70" workbookViewId="0">
      <pane xSplit="3" ySplit="10" topLeftCell="D11" activePane="bottomRight" state="frozenSplit"/>
      <selection pane="topRight" activeCell="H1" sqref="H1"/>
      <selection pane="bottomLeft" activeCell="A10" sqref="A10"/>
      <selection pane="bottomRight" activeCell="F143" sqref="F143"/>
    </sheetView>
  </sheetViews>
  <sheetFormatPr defaultColWidth="9.140625" defaultRowHeight="12.75"/>
  <cols>
    <col min="1" max="1" width="4" style="25" customWidth="1"/>
    <col min="2" max="2" width="8.140625" style="37" customWidth="1"/>
    <col min="3" max="3" width="58.140625" style="25" customWidth="1"/>
    <col min="4" max="4" width="18.5703125" style="38" customWidth="1"/>
    <col min="5" max="6" width="16.28515625" style="25" customWidth="1"/>
    <col min="7" max="7" width="19.140625" style="38" customWidth="1"/>
    <col min="8" max="8" width="12.42578125" style="25" customWidth="1"/>
    <col min="9" max="9" width="13.5703125" style="25" customWidth="1"/>
    <col min="10" max="14" width="14.5703125" style="25" customWidth="1"/>
    <col min="15" max="15" width="14" style="25" customWidth="1"/>
    <col min="16" max="16" width="15" style="25" customWidth="1"/>
    <col min="17" max="32" width="16.7109375" style="25" customWidth="1"/>
    <col min="33" max="16384" width="9.140625" style="25"/>
  </cols>
  <sheetData>
    <row r="1" spans="1:34">
      <c r="B1" s="35"/>
      <c r="C1" s="23"/>
      <c r="D1" s="59"/>
      <c r="E1" s="24"/>
      <c r="F1" s="24"/>
      <c r="G1" s="59"/>
      <c r="H1" s="24"/>
      <c r="I1" s="24" t="s">
        <v>64</v>
      </c>
    </row>
    <row r="2" spans="1:34" ht="18">
      <c r="A2" s="67"/>
      <c r="B2" s="259" t="s">
        <v>395</v>
      </c>
      <c r="C2" s="260"/>
      <c r="D2" s="261"/>
      <c r="E2" s="26"/>
      <c r="F2" s="26"/>
      <c r="G2" s="60"/>
      <c r="H2" s="26"/>
      <c r="I2" s="26"/>
    </row>
    <row r="3" spans="1:34" ht="18">
      <c r="A3" s="67"/>
      <c r="B3" s="259" t="s">
        <v>396</v>
      </c>
      <c r="C3" s="260"/>
      <c r="D3" s="261"/>
      <c r="E3" s="26"/>
      <c r="F3" s="26"/>
      <c r="G3" s="60"/>
      <c r="H3" s="26"/>
      <c r="I3" s="26"/>
    </row>
    <row r="4" spans="1:34" s="29" customFormat="1" ht="43.5" customHeight="1">
      <c r="A4" s="68"/>
      <c r="B4" s="259" t="s">
        <v>397</v>
      </c>
      <c r="C4" s="260"/>
      <c r="D4" s="262"/>
      <c r="E4" s="28"/>
      <c r="F4" s="28"/>
      <c r="G4" s="61"/>
      <c r="H4" s="28"/>
      <c r="I4" s="28"/>
    </row>
    <row r="5" spans="1:34" s="29" customFormat="1" ht="43.5" customHeight="1">
      <c r="A5" s="68"/>
      <c r="B5" s="259"/>
      <c r="C5" s="260"/>
      <c r="D5" s="61"/>
      <c r="E5" s="28"/>
      <c r="F5" s="28"/>
      <c r="G5" s="61"/>
      <c r="H5" s="28"/>
      <c r="I5" s="28"/>
    </row>
    <row r="6" spans="1:34" s="29" customFormat="1" ht="43.5" customHeight="1" thickBot="1">
      <c r="A6" s="68"/>
      <c r="B6" s="259"/>
      <c r="C6" s="260"/>
      <c r="D6" s="61"/>
      <c r="E6" s="28"/>
      <c r="F6" s="28"/>
      <c r="G6" s="61"/>
      <c r="H6" s="28"/>
      <c r="I6" s="28"/>
    </row>
    <row r="7" spans="1:34" s="44" customFormat="1" ht="15.6" customHeight="1" thickTop="1">
      <c r="A7" s="315" t="s">
        <v>187</v>
      </c>
      <c r="B7" s="315"/>
      <c r="C7" s="295"/>
      <c r="D7" s="298" t="s">
        <v>361</v>
      </c>
      <c r="E7" s="43" t="s">
        <v>73</v>
      </c>
      <c r="F7" s="43" t="s">
        <v>73</v>
      </c>
      <c r="G7" s="301" t="s">
        <v>75</v>
      </c>
      <c r="H7" s="304" t="s">
        <v>70</v>
      </c>
      <c r="I7" s="304"/>
      <c r="J7" s="304"/>
      <c r="K7" s="304"/>
      <c r="L7" s="304"/>
      <c r="M7" s="304"/>
      <c r="N7" s="304"/>
      <c r="O7" s="304"/>
      <c r="P7" s="304"/>
      <c r="Q7" s="305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4" s="38" customFormat="1" ht="38.25" customHeight="1">
      <c r="A8" s="316"/>
      <c r="B8" s="316"/>
      <c r="C8" s="297"/>
      <c r="D8" s="299"/>
      <c r="E8" s="45" t="s">
        <v>348</v>
      </c>
      <c r="F8" s="45" t="s">
        <v>320</v>
      </c>
      <c r="G8" s="302"/>
      <c r="H8" s="146" t="s">
        <v>322</v>
      </c>
      <c r="I8" s="46" t="s">
        <v>323</v>
      </c>
      <c r="J8" s="46" t="s">
        <v>324</v>
      </c>
      <c r="K8" s="46" t="s">
        <v>325</v>
      </c>
      <c r="L8" s="46" t="s">
        <v>360</v>
      </c>
      <c r="M8" s="46" t="s">
        <v>326</v>
      </c>
      <c r="N8" s="46" t="s">
        <v>391</v>
      </c>
      <c r="O8" s="46" t="s">
        <v>327</v>
      </c>
      <c r="P8" s="146" t="s">
        <v>362</v>
      </c>
      <c r="Q8" s="46" t="s">
        <v>328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4" s="38" customFormat="1" ht="95.25" customHeight="1">
      <c r="A9" s="47" t="s">
        <v>170</v>
      </c>
      <c r="B9" s="48" t="s">
        <v>14</v>
      </c>
      <c r="C9" s="49" t="s">
        <v>15</v>
      </c>
      <c r="D9" s="300"/>
      <c r="E9" s="50" t="s">
        <v>74</v>
      </c>
      <c r="F9" s="50" t="s">
        <v>74</v>
      </c>
      <c r="G9" s="303"/>
      <c r="H9" s="51" t="s">
        <v>65</v>
      </c>
      <c r="I9" s="51" t="s">
        <v>66</v>
      </c>
      <c r="J9" s="51" t="s">
        <v>67</v>
      </c>
      <c r="K9" s="51" t="s">
        <v>71</v>
      </c>
      <c r="L9" s="151" t="s">
        <v>359</v>
      </c>
      <c r="M9" s="52" t="s">
        <v>72</v>
      </c>
      <c r="N9" s="253" t="s">
        <v>390</v>
      </c>
      <c r="O9" s="51" t="s">
        <v>68</v>
      </c>
      <c r="P9" s="51" t="s">
        <v>364</v>
      </c>
      <c r="Q9" s="53" t="s">
        <v>69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4" s="38" customFormat="1" ht="9.75" customHeight="1" thickBot="1">
      <c r="A10" s="54"/>
      <c r="B10" s="55">
        <v>1</v>
      </c>
      <c r="C10" s="56">
        <v>2</v>
      </c>
      <c r="D10" s="57" t="s">
        <v>77</v>
      </c>
      <c r="E10" s="57">
        <v>4</v>
      </c>
      <c r="F10" s="57">
        <v>4</v>
      </c>
      <c r="G10" s="57" t="s">
        <v>76</v>
      </c>
      <c r="H10" s="58">
        <v>6</v>
      </c>
      <c r="I10" s="58">
        <v>7</v>
      </c>
      <c r="J10" s="58">
        <v>8</v>
      </c>
      <c r="K10" s="58">
        <v>9</v>
      </c>
      <c r="L10" s="58">
        <v>10</v>
      </c>
      <c r="M10" s="58">
        <v>11</v>
      </c>
      <c r="N10" s="58">
        <v>12</v>
      </c>
      <c r="O10" s="58">
        <v>13</v>
      </c>
      <c r="P10" s="58">
        <v>14</v>
      </c>
      <c r="Q10" s="58">
        <v>15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4" s="163" customFormat="1" ht="35.1" customHeight="1" thickTop="1">
      <c r="A11" s="313" t="s">
        <v>365</v>
      </c>
      <c r="B11" s="313"/>
      <c r="C11" s="313"/>
      <c r="D11" s="161">
        <f t="shared" ref="D11:Q11" si="0">D12+D98+D138+D143+D154+D166+D171+D180</f>
        <v>10061000</v>
      </c>
      <c r="E11" s="161">
        <f t="shared" si="0"/>
        <v>1621000</v>
      </c>
      <c r="F11" s="161">
        <f t="shared" si="0"/>
        <v>122000</v>
      </c>
      <c r="G11" s="161">
        <f t="shared" si="0"/>
        <v>8318000</v>
      </c>
      <c r="H11" s="161">
        <f t="shared" si="0"/>
        <v>0</v>
      </c>
      <c r="I11" s="161">
        <f t="shared" si="0"/>
        <v>73000</v>
      </c>
      <c r="J11" s="161">
        <f t="shared" si="0"/>
        <v>7972000</v>
      </c>
      <c r="K11" s="161">
        <f t="shared" si="0"/>
        <v>0</v>
      </c>
      <c r="L11" s="161">
        <f t="shared" si="0"/>
        <v>258000</v>
      </c>
      <c r="M11" s="161">
        <f t="shared" si="0"/>
        <v>0</v>
      </c>
      <c r="N11" s="161">
        <f t="shared" si="0"/>
        <v>0</v>
      </c>
      <c r="O11" s="161">
        <f t="shared" si="0"/>
        <v>15000</v>
      </c>
      <c r="P11" s="161">
        <f t="shared" si="0"/>
        <v>0</v>
      </c>
      <c r="Q11" s="161">
        <f t="shared" si="0"/>
        <v>0</v>
      </c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</row>
    <row r="12" spans="1:34" s="166" customFormat="1" ht="35.1" customHeight="1">
      <c r="A12" s="314" t="s">
        <v>379</v>
      </c>
      <c r="B12" s="314"/>
      <c r="C12" s="314"/>
      <c r="D12" s="164">
        <f>D13+D23+D56+D65+D79+D84</f>
        <v>8816000</v>
      </c>
      <c r="E12" s="164">
        <f t="shared" ref="E12" si="1">E13+E23+E56+E65+E79+E84</f>
        <v>535000</v>
      </c>
      <c r="F12" s="164">
        <f t="shared" ref="F12:Q12" si="2">F13+F23+F56+F65+F79+F84</f>
        <v>17000</v>
      </c>
      <c r="G12" s="164">
        <f t="shared" si="2"/>
        <v>8264000</v>
      </c>
      <c r="H12" s="164">
        <f t="shared" si="2"/>
        <v>0</v>
      </c>
      <c r="I12" s="164">
        <f t="shared" si="2"/>
        <v>73000</v>
      </c>
      <c r="J12" s="164">
        <f t="shared" si="2"/>
        <v>7923000</v>
      </c>
      <c r="K12" s="164">
        <f t="shared" si="2"/>
        <v>0</v>
      </c>
      <c r="L12" s="164">
        <f t="shared" ref="L12" si="3">L13+L23+L56+L65+L79+L84</f>
        <v>258000</v>
      </c>
      <c r="M12" s="164">
        <f t="shared" si="2"/>
        <v>0</v>
      </c>
      <c r="N12" s="164">
        <f t="shared" ref="N12" si="4">N13+N23+N56+N65+N79+N84</f>
        <v>0</v>
      </c>
      <c r="O12" s="164">
        <f t="shared" si="2"/>
        <v>10000</v>
      </c>
      <c r="P12" s="164">
        <f t="shared" si="2"/>
        <v>0</v>
      </c>
      <c r="Q12" s="164">
        <f t="shared" si="2"/>
        <v>0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4" s="167" customFormat="1" ht="35.1" customHeight="1">
      <c r="B13" s="168">
        <v>31</v>
      </c>
      <c r="C13" s="169" t="s">
        <v>116</v>
      </c>
      <c r="D13" s="170">
        <f>D14+D21+D19</f>
        <v>8015500</v>
      </c>
      <c r="E13" s="170">
        <f>E14+E21+E19</f>
        <v>0</v>
      </c>
      <c r="F13" s="170">
        <f>F14+F21+F19</f>
        <v>0</v>
      </c>
      <c r="G13" s="171">
        <f>G14+G19+G21</f>
        <v>8015500</v>
      </c>
      <c r="H13" s="170">
        <f>H14+H21+H19</f>
        <v>0</v>
      </c>
      <c r="I13" s="170">
        <f t="shared" ref="I13:Q13" si="5">I14+I21+I19</f>
        <v>3000</v>
      </c>
      <c r="J13" s="170">
        <f t="shared" si="5"/>
        <v>7758000</v>
      </c>
      <c r="K13" s="170">
        <f t="shared" si="5"/>
        <v>0</v>
      </c>
      <c r="L13" s="170">
        <f t="shared" ref="L13" si="6">L14+L21+L19</f>
        <v>254500</v>
      </c>
      <c r="M13" s="170">
        <f t="shared" si="5"/>
        <v>0</v>
      </c>
      <c r="N13" s="170">
        <f t="shared" ref="N13" si="7">N14+N21+N19</f>
        <v>0</v>
      </c>
      <c r="O13" s="170">
        <f t="shared" si="5"/>
        <v>0</v>
      </c>
      <c r="P13" s="170">
        <f t="shared" si="5"/>
        <v>0</v>
      </c>
      <c r="Q13" s="170">
        <f t="shared" si="5"/>
        <v>0</v>
      </c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  <c r="AH13" s="173"/>
    </row>
    <row r="14" spans="1:34" s="167" customFormat="1" ht="35.1" customHeight="1">
      <c r="B14" s="168">
        <v>311</v>
      </c>
      <c r="C14" s="169" t="s">
        <v>117</v>
      </c>
      <c r="D14" s="170">
        <f>SUM(D15:D18)</f>
        <v>6811500</v>
      </c>
      <c r="E14" s="170">
        <f>SUM(E15:E18)</f>
        <v>0</v>
      </c>
      <c r="F14" s="170">
        <f>SUM(F15:F18)</f>
        <v>0</v>
      </c>
      <c r="G14" s="171">
        <f>SUM(G15:G18)</f>
        <v>6811500</v>
      </c>
      <c r="H14" s="170">
        <f>SUM(H15:H18)</f>
        <v>0</v>
      </c>
      <c r="I14" s="170">
        <f t="shared" ref="I14:Q14" si="8">SUM(I15:I18)</f>
        <v>0</v>
      </c>
      <c r="J14" s="170">
        <f t="shared" si="8"/>
        <v>6574000</v>
      </c>
      <c r="K14" s="170">
        <f t="shared" si="8"/>
        <v>0</v>
      </c>
      <c r="L14" s="170">
        <f t="shared" ref="L14" si="9">SUM(L15:L18)</f>
        <v>237500</v>
      </c>
      <c r="M14" s="170">
        <f t="shared" si="8"/>
        <v>0</v>
      </c>
      <c r="N14" s="170">
        <f t="shared" ref="N14" si="10">SUM(N15:N18)</f>
        <v>0</v>
      </c>
      <c r="O14" s="170">
        <f t="shared" si="8"/>
        <v>0</v>
      </c>
      <c r="P14" s="170">
        <f t="shared" si="8"/>
        <v>0</v>
      </c>
      <c r="Q14" s="170">
        <f t="shared" si="8"/>
        <v>0</v>
      </c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34" s="174" customFormat="1" ht="35.1" customHeight="1">
      <c r="B15" s="175">
        <v>3111</v>
      </c>
      <c r="C15" s="176" t="s">
        <v>30</v>
      </c>
      <c r="D15" s="177">
        <f>SUM(E15:G15)</f>
        <v>6537500</v>
      </c>
      <c r="E15" s="178"/>
      <c r="F15" s="178"/>
      <c r="G15" s="177">
        <f>SUM(H15:Q15)</f>
        <v>6537500</v>
      </c>
      <c r="H15" s="179"/>
      <c r="I15" s="179"/>
      <c r="J15" s="179">
        <v>6300000</v>
      </c>
      <c r="K15" s="179"/>
      <c r="L15" s="179">
        <v>237500</v>
      </c>
      <c r="M15" s="179"/>
      <c r="N15" s="179"/>
      <c r="O15" s="179"/>
      <c r="P15" s="179"/>
      <c r="Q15" s="179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1"/>
      <c r="AD15" s="181"/>
      <c r="AE15" s="181"/>
      <c r="AF15" s="181"/>
    </row>
    <row r="16" spans="1:34" s="174" customFormat="1" ht="35.1" customHeight="1">
      <c r="B16" s="175">
        <v>3112</v>
      </c>
      <c r="C16" s="176" t="s">
        <v>78</v>
      </c>
      <c r="D16" s="177">
        <f>SUM(E16:G16)</f>
        <v>0</v>
      </c>
      <c r="E16" s="178"/>
      <c r="F16" s="178"/>
      <c r="G16" s="177">
        <f>SUM(H16:Q16)</f>
        <v>0</v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1"/>
      <c r="AD16" s="181"/>
      <c r="AE16" s="181"/>
      <c r="AF16" s="181"/>
    </row>
    <row r="17" spans="2:33" s="174" customFormat="1" ht="35.1" customHeight="1">
      <c r="B17" s="175">
        <v>3113</v>
      </c>
      <c r="C17" s="176" t="s">
        <v>79</v>
      </c>
      <c r="D17" s="177">
        <f t="shared" ref="D17:D22" si="11">SUM(E17:G17)</f>
        <v>100000</v>
      </c>
      <c r="E17" s="178"/>
      <c r="F17" s="178"/>
      <c r="G17" s="177">
        <f>SUM(H17:Q17)</f>
        <v>100000</v>
      </c>
      <c r="H17" s="179"/>
      <c r="I17" s="179"/>
      <c r="J17" s="179">
        <v>100000</v>
      </c>
      <c r="K17" s="179"/>
      <c r="L17" s="179"/>
      <c r="M17" s="179"/>
      <c r="N17" s="179"/>
      <c r="O17" s="179"/>
      <c r="P17" s="179"/>
      <c r="Q17" s="179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1"/>
      <c r="AD17" s="181"/>
      <c r="AE17" s="181"/>
      <c r="AF17" s="181"/>
    </row>
    <row r="18" spans="2:33" s="174" customFormat="1" ht="35.1" customHeight="1">
      <c r="B18" s="175">
        <v>3114</v>
      </c>
      <c r="C18" s="176" t="s">
        <v>80</v>
      </c>
      <c r="D18" s="177">
        <f t="shared" si="11"/>
        <v>174000</v>
      </c>
      <c r="E18" s="178"/>
      <c r="F18" s="178"/>
      <c r="G18" s="177">
        <f>SUM(H18:Q18)</f>
        <v>174000</v>
      </c>
      <c r="H18" s="179"/>
      <c r="I18" s="179"/>
      <c r="J18" s="179">
        <v>174000</v>
      </c>
      <c r="K18" s="179"/>
      <c r="L18" s="179"/>
      <c r="M18" s="179"/>
      <c r="N18" s="179"/>
      <c r="O18" s="179"/>
      <c r="P18" s="179"/>
      <c r="Q18" s="179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1"/>
      <c r="AD18" s="181"/>
      <c r="AE18" s="181"/>
      <c r="AF18" s="181"/>
    </row>
    <row r="19" spans="2:33" s="167" customFormat="1" ht="35.1" customHeight="1">
      <c r="B19" s="168">
        <v>312</v>
      </c>
      <c r="C19" s="169" t="s">
        <v>32</v>
      </c>
      <c r="D19" s="170">
        <f>SUM(D20)</f>
        <v>180000</v>
      </c>
      <c r="E19" s="170">
        <f>SUM(E20)</f>
        <v>0</v>
      </c>
      <c r="F19" s="170">
        <f>SUM(F20)</f>
        <v>0</v>
      </c>
      <c r="G19" s="171">
        <f>SUM(G20)</f>
        <v>180000</v>
      </c>
      <c r="H19" s="170">
        <f>SUM(H20)</f>
        <v>0</v>
      </c>
      <c r="I19" s="170">
        <f t="shared" ref="I19:Q19" si="12">SUM(I20)</f>
        <v>3000</v>
      </c>
      <c r="J19" s="170">
        <f t="shared" si="12"/>
        <v>177000</v>
      </c>
      <c r="K19" s="170">
        <f t="shared" si="12"/>
        <v>0</v>
      </c>
      <c r="L19" s="170">
        <f t="shared" si="12"/>
        <v>0</v>
      </c>
      <c r="M19" s="170">
        <f t="shared" si="12"/>
        <v>0</v>
      </c>
      <c r="N19" s="170">
        <f t="shared" si="12"/>
        <v>0</v>
      </c>
      <c r="O19" s="170">
        <f t="shared" si="12"/>
        <v>0</v>
      </c>
      <c r="P19" s="170">
        <f t="shared" si="12"/>
        <v>0</v>
      </c>
      <c r="Q19" s="170">
        <f t="shared" si="12"/>
        <v>0</v>
      </c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2:33" s="174" customFormat="1" ht="35.1" customHeight="1">
      <c r="B20" s="175" t="s">
        <v>31</v>
      </c>
      <c r="C20" s="176" t="s">
        <v>32</v>
      </c>
      <c r="D20" s="177">
        <f t="shared" si="11"/>
        <v>180000</v>
      </c>
      <c r="E20" s="178"/>
      <c r="F20" s="178"/>
      <c r="G20" s="177">
        <f>SUM(H20:Q20)</f>
        <v>180000</v>
      </c>
      <c r="H20" s="179"/>
      <c r="I20" s="179">
        <v>3000</v>
      </c>
      <c r="J20" s="179">
        <v>177000</v>
      </c>
      <c r="K20" s="179"/>
      <c r="L20" s="179"/>
      <c r="M20" s="179"/>
      <c r="N20" s="179"/>
      <c r="O20" s="179"/>
      <c r="P20" s="179"/>
      <c r="Q20" s="179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1"/>
      <c r="AD20" s="181"/>
      <c r="AE20" s="181"/>
      <c r="AF20" s="181"/>
    </row>
    <row r="21" spans="2:33" s="167" customFormat="1" ht="35.1" customHeight="1">
      <c r="B21" s="168">
        <v>313</v>
      </c>
      <c r="C21" s="169" t="s">
        <v>118</v>
      </c>
      <c r="D21" s="170">
        <f t="shared" ref="D21:Q21" si="13">SUM(D22:D22)</f>
        <v>1024000</v>
      </c>
      <c r="E21" s="170">
        <f t="shared" si="13"/>
        <v>0</v>
      </c>
      <c r="F21" s="170">
        <f t="shared" si="13"/>
        <v>0</v>
      </c>
      <c r="G21" s="171">
        <f t="shared" si="13"/>
        <v>1024000</v>
      </c>
      <c r="H21" s="170">
        <f t="shared" si="13"/>
        <v>0</v>
      </c>
      <c r="I21" s="170">
        <f t="shared" si="13"/>
        <v>0</v>
      </c>
      <c r="J21" s="170">
        <f t="shared" si="13"/>
        <v>1007000</v>
      </c>
      <c r="K21" s="170">
        <f t="shared" si="13"/>
        <v>0</v>
      </c>
      <c r="L21" s="170">
        <f t="shared" si="13"/>
        <v>17000</v>
      </c>
      <c r="M21" s="170">
        <f t="shared" si="13"/>
        <v>0</v>
      </c>
      <c r="N21" s="170">
        <f t="shared" si="13"/>
        <v>0</v>
      </c>
      <c r="O21" s="170">
        <f t="shared" si="13"/>
        <v>0</v>
      </c>
      <c r="P21" s="170">
        <f t="shared" si="13"/>
        <v>0</v>
      </c>
      <c r="Q21" s="170">
        <f t="shared" si="13"/>
        <v>0</v>
      </c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2:33" s="174" customFormat="1" ht="35.1" customHeight="1">
      <c r="B22" s="175">
        <v>3132</v>
      </c>
      <c r="C22" s="176" t="s">
        <v>81</v>
      </c>
      <c r="D22" s="177">
        <f t="shared" si="11"/>
        <v>1024000</v>
      </c>
      <c r="E22" s="178"/>
      <c r="F22" s="178"/>
      <c r="G22" s="177">
        <f>SUM(H22:Q22)</f>
        <v>1024000</v>
      </c>
      <c r="H22" s="179"/>
      <c r="I22" s="179"/>
      <c r="J22" s="179">
        <v>1007000</v>
      </c>
      <c r="K22" s="179"/>
      <c r="L22" s="179">
        <v>17000</v>
      </c>
      <c r="M22" s="179"/>
      <c r="N22" s="179"/>
      <c r="O22" s="179"/>
      <c r="P22" s="179"/>
      <c r="Q22" s="179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1"/>
      <c r="AD22" s="181"/>
      <c r="AE22" s="181"/>
      <c r="AF22" s="181"/>
    </row>
    <row r="23" spans="2:33" s="167" customFormat="1" ht="35.1" customHeight="1">
      <c r="B23" s="168">
        <v>32</v>
      </c>
      <c r="C23" s="169" t="s">
        <v>119</v>
      </c>
      <c r="D23" s="170">
        <f t="shared" ref="D23:Q23" si="14">D24+D29+D36+D46+D48</f>
        <v>795500</v>
      </c>
      <c r="E23" s="170">
        <f t="shared" ref="E23" si="15">E24+E29+E36+E46+E48</f>
        <v>530000</v>
      </c>
      <c r="F23" s="170">
        <f t="shared" si="14"/>
        <v>17000</v>
      </c>
      <c r="G23" s="171">
        <f t="shared" si="14"/>
        <v>248500</v>
      </c>
      <c r="H23" s="170">
        <f t="shared" si="14"/>
        <v>0</v>
      </c>
      <c r="I23" s="170">
        <f t="shared" si="14"/>
        <v>70000</v>
      </c>
      <c r="J23" s="170">
        <f t="shared" si="14"/>
        <v>165000</v>
      </c>
      <c r="K23" s="170">
        <f t="shared" si="14"/>
        <v>0</v>
      </c>
      <c r="L23" s="170">
        <f t="shared" ref="L23" si="16">L24+L29+L36+L46+L48</f>
        <v>3500</v>
      </c>
      <c r="M23" s="170">
        <f t="shared" si="14"/>
        <v>0</v>
      </c>
      <c r="N23" s="170">
        <f t="shared" ref="N23" si="17">N24+N29+N36+N46+N48</f>
        <v>0</v>
      </c>
      <c r="O23" s="170">
        <f t="shared" si="14"/>
        <v>10000</v>
      </c>
      <c r="P23" s="170">
        <f t="shared" si="14"/>
        <v>0</v>
      </c>
      <c r="Q23" s="170">
        <f t="shared" si="14"/>
        <v>0</v>
      </c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</row>
    <row r="24" spans="2:33" s="167" customFormat="1" ht="35.1" customHeight="1">
      <c r="B24" s="168">
        <v>321</v>
      </c>
      <c r="C24" s="169" t="s">
        <v>120</v>
      </c>
      <c r="D24" s="170">
        <f>SUM(D25:D28)</f>
        <v>227500</v>
      </c>
      <c r="E24" s="170">
        <f>SUM(E25:E28)</f>
        <v>159000</v>
      </c>
      <c r="F24" s="170">
        <f>SUM(F25:F28)</f>
        <v>0</v>
      </c>
      <c r="G24" s="171">
        <f>SUM(G25:G28)</f>
        <v>68500</v>
      </c>
      <c r="H24" s="170">
        <f>SUM(H25:H28)</f>
        <v>0</v>
      </c>
      <c r="I24" s="170">
        <f t="shared" ref="I24:Q24" si="18">SUM(I25:I28)</f>
        <v>20000</v>
      </c>
      <c r="J24" s="170">
        <f t="shared" si="18"/>
        <v>45000</v>
      </c>
      <c r="K24" s="170">
        <f t="shared" si="18"/>
        <v>0</v>
      </c>
      <c r="L24" s="170">
        <f t="shared" ref="L24" si="19">SUM(L25:L28)</f>
        <v>3500</v>
      </c>
      <c r="M24" s="170">
        <f t="shared" si="18"/>
        <v>0</v>
      </c>
      <c r="N24" s="170">
        <f t="shared" ref="N24" si="20">SUM(N25:N28)</f>
        <v>0</v>
      </c>
      <c r="O24" s="170">
        <f t="shared" si="18"/>
        <v>0</v>
      </c>
      <c r="P24" s="170">
        <f t="shared" si="18"/>
        <v>0</v>
      </c>
      <c r="Q24" s="170">
        <f t="shared" si="18"/>
        <v>0</v>
      </c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</row>
    <row r="25" spans="2:33" s="174" customFormat="1" ht="35.1" customHeight="1">
      <c r="B25" s="175">
        <v>3211</v>
      </c>
      <c r="C25" s="176" t="s">
        <v>33</v>
      </c>
      <c r="D25" s="177">
        <f t="shared" ref="D25:D28" si="21">SUM(E25:G25)</f>
        <v>69000</v>
      </c>
      <c r="E25" s="179">
        <v>4000</v>
      </c>
      <c r="F25" s="178"/>
      <c r="G25" s="177">
        <f>SUM(H25:Q25)</f>
        <v>65000</v>
      </c>
      <c r="H25" s="179"/>
      <c r="I25" s="179">
        <v>20000</v>
      </c>
      <c r="J25" s="179">
        <v>45000</v>
      </c>
      <c r="K25" s="179"/>
      <c r="L25" s="179"/>
      <c r="M25" s="179"/>
      <c r="N25" s="179"/>
      <c r="O25" s="179"/>
      <c r="P25" s="179"/>
      <c r="Q25" s="179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1"/>
      <c r="AD25" s="181"/>
      <c r="AE25" s="181"/>
      <c r="AF25" s="181"/>
    </row>
    <row r="26" spans="2:33" s="174" customFormat="1" ht="35.1" customHeight="1">
      <c r="B26" s="175">
        <v>3212</v>
      </c>
      <c r="C26" s="176" t="s">
        <v>34</v>
      </c>
      <c r="D26" s="177">
        <f t="shared" si="21"/>
        <v>153500</v>
      </c>
      <c r="E26" s="179">
        <v>150000</v>
      </c>
      <c r="F26" s="178"/>
      <c r="G26" s="177">
        <f>SUM(H26:Q26)</f>
        <v>3500</v>
      </c>
      <c r="H26" s="179"/>
      <c r="I26" s="179"/>
      <c r="J26" s="179"/>
      <c r="K26" s="179"/>
      <c r="L26" s="179">
        <v>3500</v>
      </c>
      <c r="M26" s="179"/>
      <c r="N26" s="179"/>
      <c r="O26" s="179"/>
      <c r="P26" s="179"/>
      <c r="Q26" s="179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1"/>
      <c r="AD26" s="181"/>
      <c r="AE26" s="181"/>
      <c r="AF26" s="181"/>
    </row>
    <row r="27" spans="2:33" s="174" customFormat="1" ht="35.1" customHeight="1">
      <c r="B27" s="175">
        <v>3213</v>
      </c>
      <c r="C27" s="176" t="s">
        <v>35</v>
      </c>
      <c r="D27" s="177">
        <f t="shared" si="21"/>
        <v>5000</v>
      </c>
      <c r="E27" s="179">
        <v>5000</v>
      </c>
      <c r="F27" s="178"/>
      <c r="G27" s="177">
        <f>SUM(H27:Q27)</f>
        <v>0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1"/>
      <c r="AD27" s="181"/>
      <c r="AE27" s="181"/>
      <c r="AF27" s="181"/>
      <c r="AG27" s="182"/>
    </row>
    <row r="28" spans="2:33" s="174" customFormat="1" ht="35.1" customHeight="1">
      <c r="B28" s="175">
        <v>3214</v>
      </c>
      <c r="C28" s="176" t="s">
        <v>36</v>
      </c>
      <c r="D28" s="177">
        <f t="shared" si="21"/>
        <v>0</v>
      </c>
      <c r="E28" s="179"/>
      <c r="F28" s="178"/>
      <c r="G28" s="177">
        <f>SUM(H28:Q28)</f>
        <v>0</v>
      </c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1"/>
      <c r="AD28" s="181"/>
      <c r="AE28" s="181"/>
      <c r="AF28" s="181"/>
    </row>
    <row r="29" spans="2:33" s="167" customFormat="1" ht="35.1" customHeight="1">
      <c r="B29" s="168">
        <v>322</v>
      </c>
      <c r="C29" s="169" t="s">
        <v>121</v>
      </c>
      <c r="D29" s="170">
        <f t="shared" ref="D29:Q29" si="22">SUM(D30:D35)</f>
        <v>138000</v>
      </c>
      <c r="E29" s="170">
        <f t="shared" ref="E29" si="23">SUM(E30:E35)</f>
        <v>118000</v>
      </c>
      <c r="F29" s="170">
        <f t="shared" si="22"/>
        <v>0</v>
      </c>
      <c r="G29" s="171">
        <f t="shared" si="22"/>
        <v>20000</v>
      </c>
      <c r="H29" s="170">
        <f t="shared" si="22"/>
        <v>0</v>
      </c>
      <c r="I29" s="170">
        <f t="shared" si="22"/>
        <v>0</v>
      </c>
      <c r="J29" s="170">
        <f t="shared" si="22"/>
        <v>20000</v>
      </c>
      <c r="K29" s="170">
        <f t="shared" si="22"/>
        <v>0</v>
      </c>
      <c r="L29" s="170">
        <f t="shared" ref="L29" si="24">SUM(L30:L35)</f>
        <v>0</v>
      </c>
      <c r="M29" s="170">
        <f t="shared" si="22"/>
        <v>0</v>
      </c>
      <c r="N29" s="170">
        <f t="shared" ref="N29" si="25">SUM(N30:N35)</f>
        <v>0</v>
      </c>
      <c r="O29" s="170">
        <f t="shared" si="22"/>
        <v>0</v>
      </c>
      <c r="P29" s="170">
        <f t="shared" si="22"/>
        <v>0</v>
      </c>
      <c r="Q29" s="170">
        <f t="shared" si="22"/>
        <v>0</v>
      </c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</row>
    <row r="30" spans="2:33" s="174" customFormat="1" ht="35.1" customHeight="1">
      <c r="B30" s="175">
        <v>3221</v>
      </c>
      <c r="C30" s="176" t="s">
        <v>37</v>
      </c>
      <c r="D30" s="177">
        <f t="shared" ref="D30:D35" si="26">SUM(E30:G30)</f>
        <v>41000</v>
      </c>
      <c r="E30" s="179">
        <v>31000</v>
      </c>
      <c r="F30" s="178"/>
      <c r="G30" s="177">
        <f t="shared" ref="G30:G35" si="27">SUM(H30:Q30)</f>
        <v>10000</v>
      </c>
      <c r="H30" s="179"/>
      <c r="I30" s="179"/>
      <c r="J30" s="179">
        <v>10000</v>
      </c>
      <c r="K30" s="179"/>
      <c r="L30" s="179"/>
      <c r="M30" s="179"/>
      <c r="N30" s="179"/>
      <c r="O30" s="179"/>
      <c r="P30" s="179"/>
      <c r="Q30" s="179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1"/>
      <c r="AD30" s="181"/>
      <c r="AE30" s="181"/>
      <c r="AF30" s="181"/>
    </row>
    <row r="31" spans="2:33" s="174" customFormat="1" ht="35.1" customHeight="1">
      <c r="B31" s="175">
        <v>3222</v>
      </c>
      <c r="C31" s="176" t="s">
        <v>82</v>
      </c>
      <c r="D31" s="177">
        <f t="shared" si="26"/>
        <v>10000</v>
      </c>
      <c r="E31" s="179"/>
      <c r="F31" s="178"/>
      <c r="G31" s="177">
        <f t="shared" si="27"/>
        <v>10000</v>
      </c>
      <c r="H31" s="179"/>
      <c r="I31" s="179"/>
      <c r="J31" s="179">
        <v>10000</v>
      </c>
      <c r="K31" s="179"/>
      <c r="L31" s="179"/>
      <c r="M31" s="179"/>
      <c r="N31" s="179"/>
      <c r="O31" s="179"/>
      <c r="P31" s="179"/>
      <c r="Q31" s="179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1"/>
      <c r="AD31" s="181"/>
      <c r="AE31" s="181"/>
      <c r="AF31" s="181"/>
    </row>
    <row r="32" spans="2:33" s="174" customFormat="1" ht="35.1" customHeight="1">
      <c r="B32" s="175">
        <v>3223</v>
      </c>
      <c r="C32" s="176" t="s">
        <v>38</v>
      </c>
      <c r="D32" s="177">
        <f t="shared" si="26"/>
        <v>66000</v>
      </c>
      <c r="E32" s="179">
        <v>66000</v>
      </c>
      <c r="F32" s="178"/>
      <c r="G32" s="177">
        <f t="shared" si="27"/>
        <v>0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1"/>
      <c r="AD32" s="181"/>
      <c r="AE32" s="181"/>
      <c r="AF32" s="181"/>
    </row>
    <row r="33" spans="2:32" s="174" customFormat="1" ht="35.1" customHeight="1">
      <c r="B33" s="175">
        <v>3224</v>
      </c>
      <c r="C33" s="176" t="s">
        <v>39</v>
      </c>
      <c r="D33" s="177">
        <f t="shared" si="26"/>
        <v>16000</v>
      </c>
      <c r="E33" s="179">
        <v>16000</v>
      </c>
      <c r="F33" s="178"/>
      <c r="G33" s="177">
        <f t="shared" si="27"/>
        <v>0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1"/>
      <c r="AD33" s="181"/>
      <c r="AE33" s="181"/>
      <c r="AF33" s="181"/>
    </row>
    <row r="34" spans="2:32" s="174" customFormat="1" ht="35.1" customHeight="1">
      <c r="B34" s="175">
        <v>3225</v>
      </c>
      <c r="C34" s="176" t="s">
        <v>40</v>
      </c>
      <c r="D34" s="177">
        <f t="shared" si="26"/>
        <v>5000</v>
      </c>
      <c r="E34" s="179">
        <v>5000</v>
      </c>
      <c r="F34" s="178"/>
      <c r="G34" s="177">
        <f t="shared" si="27"/>
        <v>0</v>
      </c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1"/>
      <c r="AD34" s="181"/>
      <c r="AE34" s="181"/>
      <c r="AF34" s="181"/>
    </row>
    <row r="35" spans="2:32" s="174" customFormat="1" ht="35.1" customHeight="1">
      <c r="B35" s="175">
        <v>3227</v>
      </c>
      <c r="C35" s="176" t="s">
        <v>83</v>
      </c>
      <c r="D35" s="177">
        <f t="shared" si="26"/>
        <v>0</v>
      </c>
      <c r="E35" s="179"/>
      <c r="F35" s="178"/>
      <c r="G35" s="177">
        <f t="shared" si="27"/>
        <v>0</v>
      </c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1"/>
      <c r="AD35" s="181"/>
      <c r="AE35" s="181"/>
      <c r="AF35" s="181"/>
    </row>
    <row r="36" spans="2:32" s="167" customFormat="1" ht="35.1" customHeight="1">
      <c r="B36" s="168">
        <v>323</v>
      </c>
      <c r="C36" s="169" t="s">
        <v>122</v>
      </c>
      <c r="D36" s="170">
        <f>SUM(D37:D45)</f>
        <v>304000</v>
      </c>
      <c r="E36" s="170">
        <f>SUM(E37:E45)</f>
        <v>236000</v>
      </c>
      <c r="F36" s="170">
        <f>SUM(F37:F45)</f>
        <v>0</v>
      </c>
      <c r="G36" s="171">
        <f>SUM(G37:G45)</f>
        <v>68000</v>
      </c>
      <c r="H36" s="170">
        <f>SUM(H37:H45)</f>
        <v>0</v>
      </c>
      <c r="I36" s="170">
        <f t="shared" ref="I36:Q36" si="28">SUM(I37:I45)</f>
        <v>50000</v>
      </c>
      <c r="J36" s="170">
        <f t="shared" si="28"/>
        <v>18000</v>
      </c>
      <c r="K36" s="170">
        <f t="shared" si="28"/>
        <v>0</v>
      </c>
      <c r="L36" s="170">
        <f t="shared" ref="L36" si="29">SUM(L37:L45)</f>
        <v>0</v>
      </c>
      <c r="M36" s="170">
        <f t="shared" si="28"/>
        <v>0</v>
      </c>
      <c r="N36" s="170">
        <f t="shared" ref="N36" si="30">SUM(N37:N45)</f>
        <v>0</v>
      </c>
      <c r="O36" s="170">
        <f t="shared" si="28"/>
        <v>0</v>
      </c>
      <c r="P36" s="170">
        <f t="shared" si="28"/>
        <v>0</v>
      </c>
      <c r="Q36" s="170">
        <f t="shared" si="28"/>
        <v>0</v>
      </c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</row>
    <row r="37" spans="2:32" s="174" customFormat="1" ht="35.1" customHeight="1">
      <c r="B37" s="175">
        <v>3231</v>
      </c>
      <c r="C37" s="176" t="s">
        <v>41</v>
      </c>
      <c r="D37" s="177">
        <f t="shared" ref="D37:D45" si="31">SUM(E37:G37)</f>
        <v>33000</v>
      </c>
      <c r="E37" s="179">
        <v>15000</v>
      </c>
      <c r="F37" s="178"/>
      <c r="G37" s="177">
        <f t="shared" ref="G37:G45" si="32">SUM(H37:Q37)</f>
        <v>18000</v>
      </c>
      <c r="H37" s="179"/>
      <c r="I37" s="179"/>
      <c r="J37" s="179">
        <v>18000</v>
      </c>
      <c r="K37" s="179"/>
      <c r="L37" s="179"/>
      <c r="M37" s="179"/>
      <c r="N37" s="179"/>
      <c r="O37" s="179"/>
      <c r="P37" s="179"/>
      <c r="Q37" s="179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1"/>
      <c r="AD37" s="181"/>
      <c r="AE37" s="181"/>
      <c r="AF37" s="181"/>
    </row>
    <row r="38" spans="2:32" s="174" customFormat="1" ht="35.1" customHeight="1">
      <c r="B38" s="175">
        <v>3232</v>
      </c>
      <c r="C38" s="176" t="s">
        <v>42</v>
      </c>
      <c r="D38" s="177">
        <f t="shared" si="31"/>
        <v>120000</v>
      </c>
      <c r="E38" s="179">
        <v>120000</v>
      </c>
      <c r="F38" s="178"/>
      <c r="G38" s="177">
        <f t="shared" si="32"/>
        <v>0</v>
      </c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1"/>
      <c r="AD38" s="181"/>
      <c r="AE38" s="181"/>
      <c r="AF38" s="181"/>
    </row>
    <row r="39" spans="2:32" s="174" customFormat="1" ht="35.1" customHeight="1">
      <c r="B39" s="175">
        <v>3233</v>
      </c>
      <c r="C39" s="176" t="s">
        <v>43</v>
      </c>
      <c r="D39" s="177">
        <f t="shared" si="31"/>
        <v>2000</v>
      </c>
      <c r="E39" s="179">
        <v>2000</v>
      </c>
      <c r="F39" s="178"/>
      <c r="G39" s="177">
        <f t="shared" si="32"/>
        <v>0</v>
      </c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1"/>
      <c r="AD39" s="181"/>
      <c r="AE39" s="181"/>
      <c r="AF39" s="181"/>
    </row>
    <row r="40" spans="2:32" s="174" customFormat="1" ht="35.1" customHeight="1">
      <c r="B40" s="175">
        <v>3234</v>
      </c>
      <c r="C40" s="176" t="s">
        <v>44</v>
      </c>
      <c r="D40" s="177">
        <f t="shared" si="31"/>
        <v>48000</v>
      </c>
      <c r="E40" s="179">
        <v>48000</v>
      </c>
      <c r="F40" s="178"/>
      <c r="G40" s="177">
        <f t="shared" si="32"/>
        <v>0</v>
      </c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1"/>
      <c r="AD40" s="181"/>
      <c r="AE40" s="181"/>
      <c r="AF40" s="181"/>
    </row>
    <row r="41" spans="2:32" s="174" customFormat="1" ht="35.1" customHeight="1">
      <c r="B41" s="175">
        <v>3235</v>
      </c>
      <c r="C41" s="176" t="s">
        <v>45</v>
      </c>
      <c r="D41" s="177">
        <f t="shared" si="31"/>
        <v>0</v>
      </c>
      <c r="E41" s="179"/>
      <c r="F41" s="178"/>
      <c r="G41" s="177">
        <f t="shared" si="32"/>
        <v>0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1"/>
      <c r="AD41" s="181"/>
      <c r="AE41" s="181"/>
      <c r="AF41" s="181"/>
    </row>
    <row r="42" spans="2:32" s="174" customFormat="1" ht="35.1" customHeight="1">
      <c r="B42" s="175">
        <v>3236</v>
      </c>
      <c r="C42" s="176" t="s">
        <v>46</v>
      </c>
      <c r="D42" s="177">
        <f t="shared" si="31"/>
        <v>30000</v>
      </c>
      <c r="E42" s="179">
        <v>30000</v>
      </c>
      <c r="F42" s="178"/>
      <c r="G42" s="177">
        <f t="shared" si="32"/>
        <v>0</v>
      </c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1"/>
      <c r="AD42" s="181"/>
      <c r="AE42" s="181"/>
      <c r="AF42" s="181"/>
    </row>
    <row r="43" spans="2:32" s="174" customFormat="1" ht="35.1" customHeight="1">
      <c r="B43" s="175">
        <v>3237</v>
      </c>
      <c r="C43" s="176" t="s">
        <v>47</v>
      </c>
      <c r="D43" s="177">
        <f t="shared" si="31"/>
        <v>56000</v>
      </c>
      <c r="E43" s="179">
        <v>6000</v>
      </c>
      <c r="F43" s="178"/>
      <c r="G43" s="177">
        <f t="shared" si="32"/>
        <v>50000</v>
      </c>
      <c r="H43" s="179"/>
      <c r="I43" s="179">
        <v>50000</v>
      </c>
      <c r="J43" s="179"/>
      <c r="K43" s="179"/>
      <c r="L43" s="179"/>
      <c r="M43" s="179"/>
      <c r="N43" s="179"/>
      <c r="O43" s="179"/>
      <c r="P43" s="179"/>
      <c r="Q43" s="179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1"/>
      <c r="AD43" s="181"/>
      <c r="AE43" s="181"/>
      <c r="AF43" s="181"/>
    </row>
    <row r="44" spans="2:32" s="174" customFormat="1" ht="35.1" customHeight="1">
      <c r="B44" s="175">
        <v>3238</v>
      </c>
      <c r="C44" s="176" t="s">
        <v>48</v>
      </c>
      <c r="D44" s="177">
        <f t="shared" si="31"/>
        <v>8000</v>
      </c>
      <c r="E44" s="179">
        <v>8000</v>
      </c>
      <c r="F44" s="178"/>
      <c r="G44" s="177">
        <f t="shared" si="32"/>
        <v>0</v>
      </c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1"/>
      <c r="AD44" s="181"/>
      <c r="AE44" s="181"/>
      <c r="AF44" s="181"/>
    </row>
    <row r="45" spans="2:32" s="174" customFormat="1" ht="35.1" customHeight="1">
      <c r="B45" s="175">
        <v>3239</v>
      </c>
      <c r="C45" s="176" t="s">
        <v>49</v>
      </c>
      <c r="D45" s="177">
        <f t="shared" si="31"/>
        <v>7000</v>
      </c>
      <c r="E45" s="179">
        <v>7000</v>
      </c>
      <c r="F45" s="178"/>
      <c r="G45" s="177">
        <f t="shared" si="32"/>
        <v>0</v>
      </c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1"/>
      <c r="AD45" s="181"/>
      <c r="AE45" s="181"/>
      <c r="AF45" s="181"/>
    </row>
    <row r="46" spans="2:32" s="167" customFormat="1" ht="35.1" customHeight="1">
      <c r="B46" s="168">
        <v>324</v>
      </c>
      <c r="C46" s="169" t="s">
        <v>84</v>
      </c>
      <c r="D46" s="170">
        <f>SUM(D47)</f>
        <v>0</v>
      </c>
      <c r="E46" s="170">
        <f>SUM(E47)</f>
        <v>0</v>
      </c>
      <c r="F46" s="170">
        <f>SUM(F47)</f>
        <v>0</v>
      </c>
      <c r="G46" s="171">
        <f>SUM(G47)</f>
        <v>0</v>
      </c>
      <c r="H46" s="170">
        <f>SUM(H47)</f>
        <v>0</v>
      </c>
      <c r="I46" s="170">
        <f t="shared" ref="I46:Q46" si="33">SUM(I47)</f>
        <v>0</v>
      </c>
      <c r="J46" s="170">
        <f t="shared" si="33"/>
        <v>0</v>
      </c>
      <c r="K46" s="170">
        <f t="shared" si="33"/>
        <v>0</v>
      </c>
      <c r="L46" s="170">
        <f t="shared" si="33"/>
        <v>0</v>
      </c>
      <c r="M46" s="170">
        <f t="shared" si="33"/>
        <v>0</v>
      </c>
      <c r="N46" s="170">
        <f t="shared" si="33"/>
        <v>0</v>
      </c>
      <c r="O46" s="170">
        <f t="shared" si="33"/>
        <v>0</v>
      </c>
      <c r="P46" s="170">
        <f t="shared" si="33"/>
        <v>0</v>
      </c>
      <c r="Q46" s="170">
        <f t="shared" si="33"/>
        <v>0</v>
      </c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2:32" s="174" customFormat="1" ht="35.1" customHeight="1">
      <c r="B47" s="175" t="s">
        <v>50</v>
      </c>
      <c r="C47" s="176" t="s">
        <v>84</v>
      </c>
      <c r="D47" s="177">
        <f t="shared" ref="D47" si="34">SUM(E47:G47)</f>
        <v>0</v>
      </c>
      <c r="E47" s="178"/>
      <c r="F47" s="178"/>
      <c r="G47" s="177">
        <f t="shared" ref="G47" si="35">SUM(H47:Q47)</f>
        <v>0</v>
      </c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1"/>
      <c r="AD47" s="181"/>
      <c r="AE47" s="181"/>
      <c r="AF47" s="181"/>
    </row>
    <row r="48" spans="2:32" s="167" customFormat="1" ht="35.1" customHeight="1">
      <c r="B48" s="168">
        <v>329</v>
      </c>
      <c r="C48" s="169" t="s">
        <v>55</v>
      </c>
      <c r="D48" s="170">
        <f>SUM(D49:D55)</f>
        <v>126000</v>
      </c>
      <c r="E48" s="170">
        <f>SUM(E49:E55)</f>
        <v>17000</v>
      </c>
      <c r="F48" s="170">
        <f>SUM(F49:F55)</f>
        <v>17000</v>
      </c>
      <c r="G48" s="171">
        <f>SUM(G49:G55)</f>
        <v>92000</v>
      </c>
      <c r="H48" s="170">
        <f>SUM(H49:H55)</f>
        <v>0</v>
      </c>
      <c r="I48" s="170">
        <f t="shared" ref="I48:Q48" si="36">SUM(I49:I55)</f>
        <v>0</v>
      </c>
      <c r="J48" s="170">
        <f t="shared" si="36"/>
        <v>82000</v>
      </c>
      <c r="K48" s="170">
        <f t="shared" si="36"/>
        <v>0</v>
      </c>
      <c r="L48" s="170">
        <f t="shared" ref="L48" si="37">SUM(L49:L55)</f>
        <v>0</v>
      </c>
      <c r="M48" s="170">
        <f t="shared" si="36"/>
        <v>0</v>
      </c>
      <c r="N48" s="170">
        <f t="shared" ref="N48" si="38">SUM(N49:N55)</f>
        <v>0</v>
      </c>
      <c r="O48" s="170">
        <f t="shared" si="36"/>
        <v>10000</v>
      </c>
      <c r="P48" s="170">
        <f t="shared" si="36"/>
        <v>0</v>
      </c>
      <c r="Q48" s="170">
        <f t="shared" si="36"/>
        <v>0</v>
      </c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</row>
    <row r="49" spans="2:34" s="174" customFormat="1" ht="35.1" customHeight="1">
      <c r="B49" s="175">
        <v>3291</v>
      </c>
      <c r="C49" s="183" t="s">
        <v>85</v>
      </c>
      <c r="D49" s="177">
        <f t="shared" ref="D49:D55" si="39">SUM(E49:G49)</f>
        <v>17000</v>
      </c>
      <c r="E49" s="178"/>
      <c r="F49" s="179">
        <v>17000</v>
      </c>
      <c r="G49" s="177">
        <f t="shared" ref="G49:G55" si="40">SUM(H49:Q49)</f>
        <v>0</v>
      </c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329" t="s">
        <v>366</v>
      </c>
      <c r="S49" s="330"/>
      <c r="T49" s="330"/>
      <c r="U49" s="180"/>
      <c r="V49" s="180"/>
      <c r="W49" s="180"/>
      <c r="X49" s="180"/>
      <c r="Y49" s="180"/>
      <c r="Z49" s="180"/>
      <c r="AA49" s="180"/>
      <c r="AB49" s="180"/>
      <c r="AC49" s="181"/>
      <c r="AD49" s="181"/>
      <c r="AE49" s="181"/>
      <c r="AF49" s="181"/>
    </row>
    <row r="50" spans="2:34" s="174" customFormat="1" ht="35.1" customHeight="1">
      <c r="B50" s="175">
        <v>3292</v>
      </c>
      <c r="C50" s="176" t="s">
        <v>51</v>
      </c>
      <c r="D50" s="177">
        <f t="shared" si="39"/>
        <v>7000</v>
      </c>
      <c r="E50" s="179">
        <v>7000</v>
      </c>
      <c r="F50" s="178"/>
      <c r="G50" s="177">
        <f t="shared" si="40"/>
        <v>0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329"/>
      <c r="S50" s="330"/>
      <c r="T50" s="330"/>
      <c r="U50" s="180"/>
      <c r="V50" s="180"/>
      <c r="W50" s="180"/>
      <c r="X50" s="180"/>
      <c r="Y50" s="180"/>
      <c r="Z50" s="180"/>
      <c r="AA50" s="180"/>
      <c r="AB50" s="180"/>
      <c r="AC50" s="181"/>
      <c r="AD50" s="181"/>
      <c r="AE50" s="181"/>
      <c r="AF50" s="181"/>
    </row>
    <row r="51" spans="2:34" s="174" customFormat="1" ht="35.1" customHeight="1">
      <c r="B51" s="175">
        <v>3293</v>
      </c>
      <c r="C51" s="176" t="s">
        <v>52</v>
      </c>
      <c r="D51" s="177">
        <f t="shared" si="39"/>
        <v>9000</v>
      </c>
      <c r="E51" s="179">
        <v>2000</v>
      </c>
      <c r="F51" s="178"/>
      <c r="G51" s="177">
        <f t="shared" si="40"/>
        <v>7000</v>
      </c>
      <c r="H51" s="179"/>
      <c r="I51" s="179"/>
      <c r="J51" s="179">
        <v>7000</v>
      </c>
      <c r="K51" s="179"/>
      <c r="L51" s="179"/>
      <c r="M51" s="179"/>
      <c r="N51" s="179"/>
      <c r="O51" s="179"/>
      <c r="P51" s="179"/>
      <c r="Q51" s="179"/>
      <c r="R51" s="329"/>
      <c r="S51" s="330"/>
      <c r="T51" s="330"/>
      <c r="U51" s="180"/>
      <c r="V51" s="180"/>
      <c r="W51" s="180"/>
      <c r="X51" s="180"/>
      <c r="Y51" s="180"/>
      <c r="Z51" s="180"/>
      <c r="AA51" s="180"/>
      <c r="AB51" s="180"/>
      <c r="AC51" s="181"/>
      <c r="AD51" s="181"/>
      <c r="AE51" s="181"/>
      <c r="AF51" s="181"/>
    </row>
    <row r="52" spans="2:34" s="174" customFormat="1" ht="35.1" customHeight="1">
      <c r="B52" s="175">
        <v>3294</v>
      </c>
      <c r="C52" s="176" t="s">
        <v>53</v>
      </c>
      <c r="D52" s="177">
        <f t="shared" si="39"/>
        <v>1000</v>
      </c>
      <c r="E52" s="179">
        <v>1000</v>
      </c>
      <c r="F52" s="178"/>
      <c r="G52" s="177">
        <f t="shared" si="40"/>
        <v>0</v>
      </c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1"/>
      <c r="AD52" s="181"/>
      <c r="AE52" s="181"/>
      <c r="AF52" s="181"/>
    </row>
    <row r="53" spans="2:34" s="174" customFormat="1" ht="35.1" customHeight="1">
      <c r="B53" s="175">
        <v>3295</v>
      </c>
      <c r="C53" s="176" t="s">
        <v>54</v>
      </c>
      <c r="D53" s="177">
        <f t="shared" si="39"/>
        <v>15000</v>
      </c>
      <c r="E53" s="179"/>
      <c r="F53" s="178"/>
      <c r="G53" s="177">
        <f t="shared" si="40"/>
        <v>15000</v>
      </c>
      <c r="H53" s="179"/>
      <c r="I53" s="179"/>
      <c r="J53" s="179">
        <v>15000</v>
      </c>
      <c r="K53" s="179"/>
      <c r="L53" s="179"/>
      <c r="M53" s="179"/>
      <c r="N53" s="179"/>
      <c r="O53" s="179"/>
      <c r="P53" s="179"/>
      <c r="Q53" s="179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1"/>
      <c r="AD53" s="181"/>
      <c r="AE53" s="181"/>
      <c r="AF53" s="181"/>
      <c r="AH53" s="182"/>
    </row>
    <row r="54" spans="2:34" s="174" customFormat="1" ht="35.1" customHeight="1">
      <c r="B54" s="175" t="s">
        <v>86</v>
      </c>
      <c r="C54" s="176" t="s">
        <v>87</v>
      </c>
      <c r="D54" s="177">
        <f t="shared" si="39"/>
        <v>0</v>
      </c>
      <c r="E54" s="179"/>
      <c r="F54" s="178"/>
      <c r="G54" s="177">
        <f t="shared" si="40"/>
        <v>0</v>
      </c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1"/>
      <c r="AD54" s="181"/>
      <c r="AE54" s="181"/>
      <c r="AF54" s="181"/>
    </row>
    <row r="55" spans="2:34" s="174" customFormat="1" ht="35.1" customHeight="1">
      <c r="B55" s="175">
        <v>3299</v>
      </c>
      <c r="C55" s="176" t="s">
        <v>88</v>
      </c>
      <c r="D55" s="177">
        <f t="shared" si="39"/>
        <v>77000</v>
      </c>
      <c r="E55" s="179">
        <v>7000</v>
      </c>
      <c r="F55" s="178"/>
      <c r="G55" s="177">
        <f t="shared" si="40"/>
        <v>70000</v>
      </c>
      <c r="H55" s="179"/>
      <c r="I55" s="179"/>
      <c r="J55" s="179">
        <v>60000</v>
      </c>
      <c r="K55" s="179"/>
      <c r="L55" s="179"/>
      <c r="M55" s="179"/>
      <c r="N55" s="179"/>
      <c r="O55" s="179">
        <v>10000</v>
      </c>
      <c r="P55" s="179"/>
      <c r="Q55" s="179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1"/>
      <c r="AD55" s="181"/>
      <c r="AE55" s="181"/>
      <c r="AF55" s="181"/>
    </row>
    <row r="56" spans="2:34" s="167" customFormat="1" ht="35.1" customHeight="1">
      <c r="B56" s="168">
        <v>34</v>
      </c>
      <c r="C56" s="184" t="s">
        <v>123</v>
      </c>
      <c r="D56" s="170">
        <f>D57+D60</f>
        <v>5000</v>
      </c>
      <c r="E56" s="170">
        <f t="shared" ref="E56:Q56" si="41">E57+E60</f>
        <v>5000</v>
      </c>
      <c r="F56" s="170">
        <f t="shared" si="41"/>
        <v>0</v>
      </c>
      <c r="G56" s="170">
        <f t="shared" si="41"/>
        <v>0</v>
      </c>
      <c r="H56" s="170">
        <f t="shared" si="41"/>
        <v>0</v>
      </c>
      <c r="I56" s="170">
        <f t="shared" si="41"/>
        <v>0</v>
      </c>
      <c r="J56" s="170">
        <f t="shared" si="41"/>
        <v>0</v>
      </c>
      <c r="K56" s="170">
        <f t="shared" si="41"/>
        <v>0</v>
      </c>
      <c r="L56" s="170">
        <f t="shared" si="41"/>
        <v>0</v>
      </c>
      <c r="M56" s="170">
        <f t="shared" si="41"/>
        <v>0</v>
      </c>
      <c r="N56" s="170">
        <f t="shared" ref="N56" si="42">N57+N60</f>
        <v>0</v>
      </c>
      <c r="O56" s="170">
        <f t="shared" si="41"/>
        <v>0</v>
      </c>
      <c r="P56" s="170">
        <f t="shared" si="41"/>
        <v>0</v>
      </c>
      <c r="Q56" s="170">
        <f t="shared" si="41"/>
        <v>0</v>
      </c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</row>
    <row r="57" spans="2:34" s="167" customFormat="1" ht="35.1" customHeight="1">
      <c r="B57" s="39" t="s">
        <v>375</v>
      </c>
      <c r="C57" s="42" t="s">
        <v>376</v>
      </c>
      <c r="D57" s="145">
        <f>SUM(D58:D59)</f>
        <v>0</v>
      </c>
      <c r="E57" s="145">
        <f t="shared" ref="E57:Q57" si="43">SUM(E58:E59)</f>
        <v>0</v>
      </c>
      <c r="F57" s="145">
        <f t="shared" si="43"/>
        <v>0</v>
      </c>
      <c r="G57" s="145">
        <f t="shared" si="43"/>
        <v>0</v>
      </c>
      <c r="H57" s="145">
        <f t="shared" si="43"/>
        <v>0</v>
      </c>
      <c r="I57" s="145">
        <f t="shared" si="43"/>
        <v>0</v>
      </c>
      <c r="J57" s="145">
        <f t="shared" si="43"/>
        <v>0</v>
      </c>
      <c r="K57" s="145">
        <f t="shared" si="43"/>
        <v>0</v>
      </c>
      <c r="L57" s="145">
        <f t="shared" si="43"/>
        <v>0</v>
      </c>
      <c r="M57" s="145">
        <f t="shared" si="43"/>
        <v>0</v>
      </c>
      <c r="N57" s="145">
        <f t="shared" ref="N57" si="44">SUM(N58:N59)</f>
        <v>0</v>
      </c>
      <c r="O57" s="145">
        <f t="shared" si="43"/>
        <v>0</v>
      </c>
      <c r="P57" s="145">
        <f t="shared" si="43"/>
        <v>0</v>
      </c>
      <c r="Q57" s="145">
        <f t="shared" si="43"/>
        <v>0</v>
      </c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</row>
    <row r="58" spans="2:34" s="167" customFormat="1" ht="35.1" customHeight="1">
      <c r="B58" s="147">
        <v>3423</v>
      </c>
      <c r="C58" s="244" t="s">
        <v>377</v>
      </c>
      <c r="D58" s="62">
        <f t="shared" ref="D58:D59" si="45">SUM(E58:G58)</f>
        <v>0</v>
      </c>
      <c r="E58" s="31"/>
      <c r="F58" s="66"/>
      <c r="G58" s="62">
        <f>SUM(H58:Q58)</f>
        <v>0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</row>
    <row r="59" spans="2:34" s="167" customFormat="1" ht="35.1" customHeight="1">
      <c r="B59" s="147">
        <v>3427</v>
      </c>
      <c r="C59" s="148" t="s">
        <v>378</v>
      </c>
      <c r="D59" s="62">
        <f t="shared" si="45"/>
        <v>0</v>
      </c>
      <c r="E59" s="31"/>
      <c r="F59" s="66"/>
      <c r="G59" s="62">
        <f>SUM(H59:Q59)</f>
        <v>0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</row>
    <row r="60" spans="2:34" s="167" customFormat="1" ht="35.1" customHeight="1">
      <c r="B60" s="168">
        <v>343</v>
      </c>
      <c r="C60" s="169" t="s">
        <v>124</v>
      </c>
      <c r="D60" s="170">
        <f>SUM(D61:D64)</f>
        <v>5000</v>
      </c>
      <c r="E60" s="170">
        <f>SUM(E61:E64)</f>
        <v>5000</v>
      </c>
      <c r="F60" s="170">
        <f>SUM(F61:F64)</f>
        <v>0</v>
      </c>
      <c r="G60" s="171">
        <f>SUM(G61:G64)</f>
        <v>0</v>
      </c>
      <c r="H60" s="170">
        <f>SUM(H61:H64)</f>
        <v>0</v>
      </c>
      <c r="I60" s="170">
        <f t="shared" ref="I60:Q60" si="46">SUM(I61:I64)</f>
        <v>0</v>
      </c>
      <c r="J60" s="170">
        <f t="shared" si="46"/>
        <v>0</v>
      </c>
      <c r="K60" s="170">
        <f t="shared" si="46"/>
        <v>0</v>
      </c>
      <c r="L60" s="170">
        <f t="shared" ref="L60" si="47">SUM(L61:L64)</f>
        <v>0</v>
      </c>
      <c r="M60" s="170">
        <f t="shared" si="46"/>
        <v>0</v>
      </c>
      <c r="N60" s="170">
        <f t="shared" ref="N60" si="48">SUM(N61:N64)</f>
        <v>0</v>
      </c>
      <c r="O60" s="170">
        <f t="shared" si="46"/>
        <v>0</v>
      </c>
      <c r="P60" s="170">
        <f t="shared" si="46"/>
        <v>0</v>
      </c>
      <c r="Q60" s="170">
        <f t="shared" si="46"/>
        <v>0</v>
      </c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</row>
    <row r="61" spans="2:34" s="174" customFormat="1" ht="35.1" customHeight="1">
      <c r="B61" s="175">
        <v>3431</v>
      </c>
      <c r="C61" s="183" t="s">
        <v>56</v>
      </c>
      <c r="D61" s="177">
        <f t="shared" ref="D61:D64" si="49">SUM(E61:G61)</f>
        <v>3000</v>
      </c>
      <c r="E61" s="179">
        <v>3000</v>
      </c>
      <c r="F61" s="178"/>
      <c r="G61" s="177">
        <f>SUM(H61:Q61)</f>
        <v>0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1"/>
      <c r="AD61" s="181"/>
      <c r="AE61" s="181"/>
      <c r="AF61" s="181"/>
    </row>
    <row r="62" spans="2:34" s="174" customFormat="1" ht="35.1" customHeight="1">
      <c r="B62" s="175">
        <v>3432</v>
      </c>
      <c r="C62" s="176" t="s">
        <v>89</v>
      </c>
      <c r="D62" s="177">
        <f t="shared" si="49"/>
        <v>0</v>
      </c>
      <c r="E62" s="178"/>
      <c r="F62" s="178"/>
      <c r="G62" s="177">
        <f>SUM(H62:Q62)</f>
        <v>0</v>
      </c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1"/>
      <c r="AD62" s="181"/>
      <c r="AE62" s="181"/>
      <c r="AF62" s="181"/>
    </row>
    <row r="63" spans="2:34" s="174" customFormat="1" ht="35.1" customHeight="1">
      <c r="B63" s="175">
        <v>3433</v>
      </c>
      <c r="C63" s="176" t="s">
        <v>90</v>
      </c>
      <c r="D63" s="177">
        <f t="shared" si="49"/>
        <v>1000</v>
      </c>
      <c r="E63" s="179">
        <v>1000</v>
      </c>
      <c r="F63" s="178"/>
      <c r="G63" s="177">
        <f>SUM(H63:Q63)</f>
        <v>0</v>
      </c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1"/>
      <c r="AD63" s="181"/>
      <c r="AE63" s="181"/>
      <c r="AF63" s="181"/>
    </row>
    <row r="64" spans="2:34" s="174" customFormat="1" ht="35.1" customHeight="1">
      <c r="B64" s="175">
        <v>3434</v>
      </c>
      <c r="C64" s="176" t="s">
        <v>91</v>
      </c>
      <c r="D64" s="177">
        <f t="shared" si="49"/>
        <v>1000</v>
      </c>
      <c r="E64" s="179">
        <v>1000</v>
      </c>
      <c r="F64" s="178"/>
      <c r="G64" s="177">
        <f>SUM(H64:Q64)</f>
        <v>0</v>
      </c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1"/>
      <c r="AD64" s="181"/>
      <c r="AE64" s="181"/>
      <c r="AF64" s="181"/>
    </row>
    <row r="65" spans="2:32" s="167" customFormat="1" ht="35.1" customHeight="1">
      <c r="B65" s="168">
        <v>36</v>
      </c>
      <c r="C65" s="169" t="s">
        <v>125</v>
      </c>
      <c r="D65" s="170">
        <f>D69+D66+D71+D73+D76</f>
        <v>0</v>
      </c>
      <c r="E65" s="170">
        <f t="shared" ref="E65:Q65" si="50">E69+E66+E71+E73+E76</f>
        <v>0</v>
      </c>
      <c r="F65" s="170">
        <f t="shared" si="50"/>
        <v>0</v>
      </c>
      <c r="G65" s="170">
        <f t="shared" si="50"/>
        <v>0</v>
      </c>
      <c r="H65" s="170">
        <f t="shared" si="50"/>
        <v>0</v>
      </c>
      <c r="I65" s="170">
        <f t="shared" si="50"/>
        <v>0</v>
      </c>
      <c r="J65" s="170">
        <f t="shared" si="50"/>
        <v>0</v>
      </c>
      <c r="K65" s="170">
        <f t="shared" si="50"/>
        <v>0</v>
      </c>
      <c r="L65" s="170">
        <f t="shared" ref="L65" si="51">L69+L66+L71+L73+L76</f>
        <v>0</v>
      </c>
      <c r="M65" s="170">
        <f t="shared" si="50"/>
        <v>0</v>
      </c>
      <c r="N65" s="170">
        <f t="shared" ref="N65" si="52">N69+N66+N71+N73+N76</f>
        <v>0</v>
      </c>
      <c r="O65" s="170">
        <f t="shared" si="50"/>
        <v>0</v>
      </c>
      <c r="P65" s="170">
        <f t="shared" si="50"/>
        <v>0</v>
      </c>
      <c r="Q65" s="170">
        <f t="shared" si="50"/>
        <v>0</v>
      </c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</row>
    <row r="66" spans="2:32" s="167" customFormat="1" ht="35.1" customHeight="1">
      <c r="B66" s="168" t="s">
        <v>330</v>
      </c>
      <c r="C66" s="169" t="s">
        <v>331</v>
      </c>
      <c r="D66" s="170">
        <f>SUM(D67:D68)</f>
        <v>0</v>
      </c>
      <c r="E66" s="170">
        <f t="shared" ref="E66:P66" si="53">SUM(E67:E68)</f>
        <v>0</v>
      </c>
      <c r="F66" s="170">
        <f t="shared" si="53"/>
        <v>0</v>
      </c>
      <c r="G66" s="170">
        <f t="shared" si="53"/>
        <v>0</v>
      </c>
      <c r="H66" s="170">
        <f t="shared" si="53"/>
        <v>0</v>
      </c>
      <c r="I66" s="170">
        <f t="shared" si="53"/>
        <v>0</v>
      </c>
      <c r="J66" s="170">
        <f t="shared" si="53"/>
        <v>0</v>
      </c>
      <c r="K66" s="170">
        <f t="shared" si="53"/>
        <v>0</v>
      </c>
      <c r="L66" s="170">
        <f t="shared" ref="L66" si="54">SUM(L67:L68)</f>
        <v>0</v>
      </c>
      <c r="M66" s="170">
        <f t="shared" si="53"/>
        <v>0</v>
      </c>
      <c r="N66" s="170">
        <f t="shared" ref="N66" si="55">SUM(N67:N68)</f>
        <v>0</v>
      </c>
      <c r="O66" s="170">
        <f t="shared" si="53"/>
        <v>0</v>
      </c>
      <c r="P66" s="170">
        <f t="shared" si="53"/>
        <v>0</v>
      </c>
      <c r="Q66" s="171">
        <f t="shared" ref="Q66" si="56">SUM(Q67:Q68)</f>
        <v>0</v>
      </c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</row>
    <row r="67" spans="2:32" s="167" customFormat="1" ht="35.1" customHeight="1">
      <c r="B67" s="185" t="s">
        <v>332</v>
      </c>
      <c r="C67" s="186" t="s">
        <v>333</v>
      </c>
      <c r="D67" s="177">
        <f>SUM(E67:G67)</f>
        <v>0</v>
      </c>
      <c r="E67" s="178"/>
      <c r="F67" s="178"/>
      <c r="G67" s="177">
        <f>SUM(H67:Q67)</f>
        <v>0</v>
      </c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</row>
    <row r="68" spans="2:32" s="167" customFormat="1" ht="35.1" customHeight="1">
      <c r="B68" s="185" t="s">
        <v>334</v>
      </c>
      <c r="C68" s="186" t="s">
        <v>335</v>
      </c>
      <c r="D68" s="177">
        <f>SUM(E68:G68)</f>
        <v>0</v>
      </c>
      <c r="E68" s="178"/>
      <c r="F68" s="178"/>
      <c r="G68" s="177">
        <f>SUM(H68:Q68)</f>
        <v>0</v>
      </c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</row>
    <row r="69" spans="2:32" s="167" customFormat="1" ht="35.1" customHeight="1">
      <c r="B69" s="168">
        <v>363</v>
      </c>
      <c r="C69" s="169" t="s">
        <v>126</v>
      </c>
      <c r="D69" s="170">
        <f t="shared" ref="D69:I69" si="57">SUM(D70)</f>
        <v>0</v>
      </c>
      <c r="E69" s="170">
        <f t="shared" si="57"/>
        <v>0</v>
      </c>
      <c r="F69" s="170">
        <f t="shared" si="57"/>
        <v>0</v>
      </c>
      <c r="G69" s="171">
        <f t="shared" si="57"/>
        <v>0</v>
      </c>
      <c r="H69" s="170">
        <f t="shared" si="57"/>
        <v>0</v>
      </c>
      <c r="I69" s="170">
        <f t="shared" si="57"/>
        <v>0</v>
      </c>
      <c r="J69" s="170">
        <f t="shared" ref="J69:Q69" si="58">SUM(J70)</f>
        <v>0</v>
      </c>
      <c r="K69" s="170">
        <f t="shared" si="58"/>
        <v>0</v>
      </c>
      <c r="L69" s="170">
        <f t="shared" si="58"/>
        <v>0</v>
      </c>
      <c r="M69" s="170">
        <f t="shared" si="58"/>
        <v>0</v>
      </c>
      <c r="N69" s="170">
        <f t="shared" si="58"/>
        <v>0</v>
      </c>
      <c r="O69" s="170">
        <f t="shared" si="58"/>
        <v>0</v>
      </c>
      <c r="P69" s="170">
        <f t="shared" si="58"/>
        <v>0</v>
      </c>
      <c r="Q69" s="170">
        <f t="shared" si="58"/>
        <v>0</v>
      </c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</row>
    <row r="70" spans="2:32" s="174" customFormat="1" ht="35.1" customHeight="1">
      <c r="B70" s="175">
        <v>3631</v>
      </c>
      <c r="C70" s="176" t="s">
        <v>58</v>
      </c>
      <c r="D70" s="177">
        <f>SUM(E70:G70)</f>
        <v>0</v>
      </c>
      <c r="E70" s="178"/>
      <c r="F70" s="178"/>
      <c r="G70" s="177">
        <f>SUM(H70:Q70)</f>
        <v>0</v>
      </c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1"/>
      <c r="AD70" s="181"/>
      <c r="AE70" s="181"/>
      <c r="AF70" s="181"/>
    </row>
    <row r="71" spans="2:32" s="167" customFormat="1" ht="35.1" customHeight="1">
      <c r="B71" s="168" t="s">
        <v>92</v>
      </c>
      <c r="C71" s="169" t="s">
        <v>127</v>
      </c>
      <c r="D71" s="170">
        <f>SUM(D72)</f>
        <v>0</v>
      </c>
      <c r="E71" s="170">
        <f>SUM(E72)</f>
        <v>0</v>
      </c>
      <c r="F71" s="170">
        <f>SUM(F72)</f>
        <v>0</v>
      </c>
      <c r="G71" s="171">
        <f>SUM(G72)</f>
        <v>0</v>
      </c>
      <c r="H71" s="170">
        <f>SUM(H72)</f>
        <v>0</v>
      </c>
      <c r="I71" s="170">
        <f t="shared" ref="I71:Q71" si="59">SUM(I72)</f>
        <v>0</v>
      </c>
      <c r="J71" s="170">
        <f t="shared" si="59"/>
        <v>0</v>
      </c>
      <c r="K71" s="170">
        <f t="shared" si="59"/>
        <v>0</v>
      </c>
      <c r="L71" s="170">
        <f t="shared" si="59"/>
        <v>0</v>
      </c>
      <c r="M71" s="170">
        <f t="shared" si="59"/>
        <v>0</v>
      </c>
      <c r="N71" s="170">
        <f t="shared" si="59"/>
        <v>0</v>
      </c>
      <c r="O71" s="170">
        <f t="shared" si="59"/>
        <v>0</v>
      </c>
      <c r="P71" s="170">
        <f t="shared" si="59"/>
        <v>0</v>
      </c>
      <c r="Q71" s="170">
        <f t="shared" si="59"/>
        <v>0</v>
      </c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</row>
    <row r="72" spans="2:32" s="174" customFormat="1" ht="35.1" customHeight="1">
      <c r="B72" s="175" t="s">
        <v>93</v>
      </c>
      <c r="C72" s="176" t="s">
        <v>94</v>
      </c>
      <c r="D72" s="177">
        <f t="shared" ref="D72" si="60">SUM(E72:G72)</f>
        <v>0</v>
      </c>
      <c r="E72" s="178"/>
      <c r="F72" s="178"/>
      <c r="G72" s="177">
        <f t="shared" ref="G72" si="61">SUM(H72:Q72)</f>
        <v>0</v>
      </c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1"/>
      <c r="AD72" s="181"/>
      <c r="AE72" s="181"/>
      <c r="AF72" s="181"/>
    </row>
    <row r="73" spans="2:32" s="167" customFormat="1" ht="35.1" customHeight="1">
      <c r="B73" s="168" t="s">
        <v>336</v>
      </c>
      <c r="C73" s="169" t="s">
        <v>339</v>
      </c>
      <c r="D73" s="170">
        <f>SUM(D74:D75)</f>
        <v>0</v>
      </c>
      <c r="E73" s="170">
        <f t="shared" ref="E73:Q73" si="62">SUM(E74:E75)</f>
        <v>0</v>
      </c>
      <c r="F73" s="170">
        <f t="shared" si="62"/>
        <v>0</v>
      </c>
      <c r="G73" s="170">
        <f t="shared" si="62"/>
        <v>0</v>
      </c>
      <c r="H73" s="170">
        <f t="shared" si="62"/>
        <v>0</v>
      </c>
      <c r="I73" s="170">
        <f t="shared" si="62"/>
        <v>0</v>
      </c>
      <c r="J73" s="170">
        <f t="shared" si="62"/>
        <v>0</v>
      </c>
      <c r="K73" s="170">
        <f t="shared" si="62"/>
        <v>0</v>
      </c>
      <c r="L73" s="170">
        <f t="shared" ref="L73" si="63">SUM(L74:L75)</f>
        <v>0</v>
      </c>
      <c r="M73" s="170">
        <f t="shared" si="62"/>
        <v>0</v>
      </c>
      <c r="N73" s="170">
        <f t="shared" ref="N73" si="64">SUM(N74:N75)</f>
        <v>0</v>
      </c>
      <c r="O73" s="170">
        <f t="shared" si="62"/>
        <v>0</v>
      </c>
      <c r="P73" s="170">
        <f t="shared" si="62"/>
        <v>0</v>
      </c>
      <c r="Q73" s="170">
        <f t="shared" si="62"/>
        <v>0</v>
      </c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</row>
    <row r="74" spans="2:32" s="174" customFormat="1" ht="35.1" customHeight="1">
      <c r="B74" s="175" t="s">
        <v>337</v>
      </c>
      <c r="C74" s="176" t="s">
        <v>340</v>
      </c>
      <c r="D74" s="177">
        <f t="shared" ref="D74" si="65">SUM(E74:G74)</f>
        <v>0</v>
      </c>
      <c r="E74" s="178"/>
      <c r="F74" s="178"/>
      <c r="G74" s="177">
        <f t="shared" ref="G74" si="66">SUM(H74:Q74)</f>
        <v>0</v>
      </c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1"/>
      <c r="AD74" s="181"/>
      <c r="AE74" s="181"/>
      <c r="AF74" s="181"/>
    </row>
    <row r="75" spans="2:32" s="174" customFormat="1" ht="35.1" customHeight="1">
      <c r="B75" s="175" t="s">
        <v>338</v>
      </c>
      <c r="C75" s="176" t="s">
        <v>341</v>
      </c>
      <c r="D75" s="177">
        <f t="shared" ref="D75" si="67">SUM(E75:G75)</f>
        <v>0</v>
      </c>
      <c r="E75" s="178"/>
      <c r="F75" s="178"/>
      <c r="G75" s="177">
        <f t="shared" ref="G75" si="68">SUM(H75:Q75)</f>
        <v>0</v>
      </c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1"/>
      <c r="AD75" s="181"/>
      <c r="AE75" s="181"/>
      <c r="AF75" s="181"/>
    </row>
    <row r="76" spans="2:32" s="167" customFormat="1" ht="35.1" customHeight="1">
      <c r="B76" s="168" t="s">
        <v>342</v>
      </c>
      <c r="C76" s="169" t="s">
        <v>343</v>
      </c>
      <c r="D76" s="170">
        <f t="shared" ref="D76:Q76" si="69">SUM(D77:D78)</f>
        <v>0</v>
      </c>
      <c r="E76" s="170">
        <f t="shared" si="69"/>
        <v>0</v>
      </c>
      <c r="F76" s="170">
        <f t="shared" si="69"/>
        <v>0</v>
      </c>
      <c r="G76" s="171">
        <f t="shared" si="69"/>
        <v>0</v>
      </c>
      <c r="H76" s="170">
        <f t="shared" si="69"/>
        <v>0</v>
      </c>
      <c r="I76" s="170">
        <f t="shared" si="69"/>
        <v>0</v>
      </c>
      <c r="J76" s="170">
        <f t="shared" si="69"/>
        <v>0</v>
      </c>
      <c r="K76" s="170">
        <f t="shared" si="69"/>
        <v>0</v>
      </c>
      <c r="L76" s="170">
        <f t="shared" ref="L76" si="70">SUM(L77:L78)</f>
        <v>0</v>
      </c>
      <c r="M76" s="170">
        <f t="shared" si="69"/>
        <v>0</v>
      </c>
      <c r="N76" s="170">
        <f t="shared" ref="N76" si="71">SUM(N77:N78)</f>
        <v>0</v>
      </c>
      <c r="O76" s="170">
        <f t="shared" si="69"/>
        <v>0</v>
      </c>
      <c r="P76" s="170">
        <f t="shared" si="69"/>
        <v>0</v>
      </c>
      <c r="Q76" s="170">
        <f t="shared" si="69"/>
        <v>0</v>
      </c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</row>
    <row r="77" spans="2:32" s="174" customFormat="1" ht="35.1" customHeight="1">
      <c r="B77" s="175" t="s">
        <v>344</v>
      </c>
      <c r="C77" s="176" t="s">
        <v>346</v>
      </c>
      <c r="D77" s="177">
        <f t="shared" ref="D77:D78" si="72">SUM(E77:G77)</f>
        <v>0</v>
      </c>
      <c r="E77" s="178"/>
      <c r="F77" s="178"/>
      <c r="G77" s="177">
        <f t="shared" ref="G77:G78" si="73">SUM(H77:Q77)</f>
        <v>0</v>
      </c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1"/>
      <c r="AD77" s="181"/>
      <c r="AE77" s="181"/>
      <c r="AF77" s="181"/>
    </row>
    <row r="78" spans="2:32" s="174" customFormat="1" ht="35.1" customHeight="1">
      <c r="B78" s="175" t="s">
        <v>345</v>
      </c>
      <c r="C78" s="176" t="s">
        <v>347</v>
      </c>
      <c r="D78" s="177">
        <f t="shared" si="72"/>
        <v>0</v>
      </c>
      <c r="E78" s="178"/>
      <c r="F78" s="178"/>
      <c r="G78" s="177">
        <f t="shared" si="73"/>
        <v>0</v>
      </c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1"/>
      <c r="AD78" s="181"/>
      <c r="AE78" s="181"/>
      <c r="AF78" s="181"/>
    </row>
    <row r="79" spans="2:32" s="167" customFormat="1" ht="35.1" customHeight="1">
      <c r="B79" s="168">
        <v>37</v>
      </c>
      <c r="C79" s="187" t="s">
        <v>128</v>
      </c>
      <c r="D79" s="170">
        <f>D80</f>
        <v>0</v>
      </c>
      <c r="E79" s="170">
        <f>E80</f>
        <v>0</v>
      </c>
      <c r="F79" s="170">
        <f>F80</f>
        <v>0</v>
      </c>
      <c r="G79" s="171">
        <f>G80</f>
        <v>0</v>
      </c>
      <c r="H79" s="170">
        <f>H80</f>
        <v>0</v>
      </c>
      <c r="I79" s="170">
        <f t="shared" ref="I79:Q79" si="74">I80</f>
        <v>0</v>
      </c>
      <c r="J79" s="170">
        <f t="shared" si="74"/>
        <v>0</v>
      </c>
      <c r="K79" s="170">
        <f t="shared" si="74"/>
        <v>0</v>
      </c>
      <c r="L79" s="170">
        <f t="shared" si="74"/>
        <v>0</v>
      </c>
      <c r="M79" s="170">
        <f t="shared" si="74"/>
        <v>0</v>
      </c>
      <c r="N79" s="170">
        <f t="shared" si="74"/>
        <v>0</v>
      </c>
      <c r="O79" s="170">
        <f t="shared" si="74"/>
        <v>0</v>
      </c>
      <c r="P79" s="170">
        <f t="shared" si="74"/>
        <v>0</v>
      </c>
      <c r="Q79" s="170">
        <f t="shared" si="74"/>
        <v>0</v>
      </c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</row>
    <row r="80" spans="2:32" s="167" customFormat="1" ht="35.1" customHeight="1">
      <c r="B80" s="168">
        <v>372</v>
      </c>
      <c r="C80" s="184" t="s">
        <v>129</v>
      </c>
      <c r="D80" s="170">
        <f>SUM(D81:D83)</f>
        <v>0</v>
      </c>
      <c r="E80" s="170">
        <f t="shared" ref="E80" si="75">SUM(E81:E83)</f>
        <v>0</v>
      </c>
      <c r="F80" s="170">
        <f t="shared" ref="F80:Q80" si="76">SUM(F81:F83)</f>
        <v>0</v>
      </c>
      <c r="G80" s="171">
        <f t="shared" si="76"/>
        <v>0</v>
      </c>
      <c r="H80" s="170">
        <f t="shared" si="76"/>
        <v>0</v>
      </c>
      <c r="I80" s="170">
        <f t="shared" si="76"/>
        <v>0</v>
      </c>
      <c r="J80" s="170">
        <f t="shared" si="76"/>
        <v>0</v>
      </c>
      <c r="K80" s="170">
        <f t="shared" si="76"/>
        <v>0</v>
      </c>
      <c r="L80" s="170">
        <f t="shared" ref="L80" si="77">SUM(L81:L83)</f>
        <v>0</v>
      </c>
      <c r="M80" s="170">
        <f t="shared" si="76"/>
        <v>0</v>
      </c>
      <c r="N80" s="170">
        <f t="shared" ref="N80" si="78">SUM(N81:N83)</f>
        <v>0</v>
      </c>
      <c r="O80" s="170">
        <f t="shared" si="76"/>
        <v>0</v>
      </c>
      <c r="P80" s="170">
        <f t="shared" si="76"/>
        <v>0</v>
      </c>
      <c r="Q80" s="170">
        <f t="shared" si="76"/>
        <v>0</v>
      </c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</row>
    <row r="81" spans="2:33" s="174" customFormat="1" ht="35.1" customHeight="1">
      <c r="B81" s="175">
        <v>3721</v>
      </c>
      <c r="C81" s="176" t="s">
        <v>95</v>
      </c>
      <c r="D81" s="177">
        <f t="shared" ref="D81:D83" si="79">SUM(E81:G81)</f>
        <v>0</v>
      </c>
      <c r="E81" s="178"/>
      <c r="F81" s="178"/>
      <c r="G81" s="177">
        <f>SUM(H81:Q81)</f>
        <v>0</v>
      </c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1"/>
      <c r="AD81" s="181"/>
      <c r="AE81" s="181"/>
      <c r="AF81" s="181"/>
    </row>
    <row r="82" spans="2:33" s="174" customFormat="1" ht="35.1" customHeight="1">
      <c r="B82" s="175">
        <v>3722</v>
      </c>
      <c r="C82" s="176" t="s">
        <v>59</v>
      </c>
      <c r="D82" s="177">
        <f t="shared" si="79"/>
        <v>0</v>
      </c>
      <c r="E82" s="178"/>
      <c r="F82" s="178"/>
      <c r="G82" s="177">
        <f>SUM(H82:Q82)</f>
        <v>0</v>
      </c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1"/>
      <c r="AD82" s="181"/>
      <c r="AE82" s="181"/>
      <c r="AF82" s="181"/>
    </row>
    <row r="83" spans="2:33" s="174" customFormat="1" ht="35.1" customHeight="1">
      <c r="B83" s="175" t="s">
        <v>96</v>
      </c>
      <c r="C83" s="176" t="s">
        <v>97</v>
      </c>
      <c r="D83" s="177">
        <f t="shared" si="79"/>
        <v>0</v>
      </c>
      <c r="E83" s="178"/>
      <c r="F83" s="178"/>
      <c r="G83" s="177">
        <f>SUM(H83:Q83)</f>
        <v>0</v>
      </c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1"/>
      <c r="AD83" s="181"/>
      <c r="AE83" s="181"/>
      <c r="AF83" s="181"/>
    </row>
    <row r="84" spans="2:33" s="167" customFormat="1" ht="35.1" customHeight="1">
      <c r="B84" s="168">
        <v>38</v>
      </c>
      <c r="C84" s="169" t="s">
        <v>130</v>
      </c>
      <c r="D84" s="170">
        <f>D85+D89+D93</f>
        <v>0</v>
      </c>
      <c r="E84" s="170">
        <f>E85+E89+E93</f>
        <v>0</v>
      </c>
      <c r="F84" s="170">
        <f>F85+F89+F93</f>
        <v>0</v>
      </c>
      <c r="G84" s="171">
        <f>G85+G89+G93</f>
        <v>0</v>
      </c>
      <c r="H84" s="170">
        <f>H85+H89+H93</f>
        <v>0</v>
      </c>
      <c r="I84" s="170">
        <f t="shared" ref="I84:Q84" si="80">I85+I89+I93</f>
        <v>0</v>
      </c>
      <c r="J84" s="170">
        <f t="shared" si="80"/>
        <v>0</v>
      </c>
      <c r="K84" s="170">
        <f t="shared" si="80"/>
        <v>0</v>
      </c>
      <c r="L84" s="170">
        <f t="shared" ref="L84" si="81">L85+L89+L93</f>
        <v>0</v>
      </c>
      <c r="M84" s="170">
        <f t="shared" si="80"/>
        <v>0</v>
      </c>
      <c r="N84" s="170">
        <f t="shared" ref="N84" si="82">N85+N89+N93</f>
        <v>0</v>
      </c>
      <c r="O84" s="170">
        <f t="shared" si="80"/>
        <v>0</v>
      </c>
      <c r="P84" s="170">
        <f t="shared" si="80"/>
        <v>0</v>
      </c>
      <c r="Q84" s="170">
        <f t="shared" si="80"/>
        <v>0</v>
      </c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</row>
    <row r="85" spans="2:33" s="167" customFormat="1" ht="35.1" customHeight="1">
      <c r="B85" s="168">
        <v>381</v>
      </c>
      <c r="C85" s="169" t="s">
        <v>16</v>
      </c>
      <c r="D85" s="170">
        <f t="shared" ref="D85:Q85" si="83">SUM(D86:D88)</f>
        <v>0</v>
      </c>
      <c r="E85" s="170">
        <f t="shared" ref="E85" si="84">SUM(E86:E88)</f>
        <v>0</v>
      </c>
      <c r="F85" s="170">
        <f t="shared" si="83"/>
        <v>0</v>
      </c>
      <c r="G85" s="171">
        <f t="shared" si="83"/>
        <v>0</v>
      </c>
      <c r="H85" s="170">
        <f t="shared" si="83"/>
        <v>0</v>
      </c>
      <c r="I85" s="170">
        <f t="shared" si="83"/>
        <v>0</v>
      </c>
      <c r="J85" s="170">
        <f t="shared" si="83"/>
        <v>0</v>
      </c>
      <c r="K85" s="170">
        <f t="shared" si="83"/>
        <v>0</v>
      </c>
      <c r="L85" s="170">
        <f t="shared" ref="L85" si="85">SUM(L86:L88)</f>
        <v>0</v>
      </c>
      <c r="M85" s="170">
        <f t="shared" si="83"/>
        <v>0</v>
      </c>
      <c r="N85" s="170">
        <f t="shared" ref="N85" si="86">SUM(N86:N88)</f>
        <v>0</v>
      </c>
      <c r="O85" s="170">
        <f t="shared" si="83"/>
        <v>0</v>
      </c>
      <c r="P85" s="170">
        <f t="shared" si="83"/>
        <v>0</v>
      </c>
      <c r="Q85" s="170">
        <f t="shared" si="83"/>
        <v>0</v>
      </c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</row>
    <row r="86" spans="2:33" s="174" customFormat="1" ht="35.1" customHeight="1">
      <c r="B86" s="175">
        <v>3811</v>
      </c>
      <c r="C86" s="176" t="s">
        <v>57</v>
      </c>
      <c r="D86" s="177">
        <f t="shared" ref="D86:D88" si="87">SUM(E86:G86)</f>
        <v>0</v>
      </c>
      <c r="E86" s="178"/>
      <c r="F86" s="178"/>
      <c r="G86" s="177">
        <f>SUM(H86:Q86)</f>
        <v>0</v>
      </c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1"/>
      <c r="AD86" s="181"/>
      <c r="AE86" s="181"/>
      <c r="AF86" s="181"/>
    </row>
    <row r="87" spans="2:33" s="174" customFormat="1" ht="35.1" customHeight="1">
      <c r="B87" s="175">
        <v>3812</v>
      </c>
      <c r="C87" s="176" t="s">
        <v>98</v>
      </c>
      <c r="D87" s="177">
        <f t="shared" si="87"/>
        <v>0</v>
      </c>
      <c r="E87" s="178"/>
      <c r="F87" s="178"/>
      <c r="G87" s="177">
        <f>SUM(H87:Q87)</f>
        <v>0</v>
      </c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1"/>
      <c r="AD87" s="181"/>
      <c r="AE87" s="181"/>
      <c r="AF87" s="181"/>
    </row>
    <row r="88" spans="2:33" s="174" customFormat="1" ht="35.1" customHeight="1">
      <c r="B88" s="175" t="s">
        <v>99</v>
      </c>
      <c r="C88" s="176" t="s">
        <v>100</v>
      </c>
      <c r="D88" s="177">
        <f t="shared" si="87"/>
        <v>0</v>
      </c>
      <c r="E88" s="178"/>
      <c r="F88" s="178"/>
      <c r="G88" s="177">
        <f>SUM(H88:Q88)</f>
        <v>0</v>
      </c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1"/>
      <c r="AD88" s="181"/>
      <c r="AE88" s="181"/>
      <c r="AF88" s="181"/>
    </row>
    <row r="89" spans="2:33" s="167" customFormat="1" ht="35.1" customHeight="1">
      <c r="B89" s="168">
        <v>382</v>
      </c>
      <c r="C89" s="169" t="s">
        <v>17</v>
      </c>
      <c r="D89" s="170">
        <f t="shared" ref="D89:Q89" si="88">SUM(D90:D92)</f>
        <v>0</v>
      </c>
      <c r="E89" s="170">
        <f t="shared" ref="E89" si="89">SUM(E90:E92)</f>
        <v>0</v>
      </c>
      <c r="F89" s="170">
        <f t="shared" si="88"/>
        <v>0</v>
      </c>
      <c r="G89" s="171">
        <f t="shared" si="88"/>
        <v>0</v>
      </c>
      <c r="H89" s="170">
        <f t="shared" si="88"/>
        <v>0</v>
      </c>
      <c r="I89" s="170">
        <f t="shared" si="88"/>
        <v>0</v>
      </c>
      <c r="J89" s="170">
        <f t="shared" si="88"/>
        <v>0</v>
      </c>
      <c r="K89" s="170">
        <f t="shared" si="88"/>
        <v>0</v>
      </c>
      <c r="L89" s="170">
        <f t="shared" ref="L89" si="90">SUM(L90:L92)</f>
        <v>0</v>
      </c>
      <c r="M89" s="170">
        <f t="shared" si="88"/>
        <v>0</v>
      </c>
      <c r="N89" s="170">
        <f t="shared" ref="N89" si="91">SUM(N90:N92)</f>
        <v>0</v>
      </c>
      <c r="O89" s="170">
        <f t="shared" si="88"/>
        <v>0</v>
      </c>
      <c r="P89" s="170">
        <f t="shared" si="88"/>
        <v>0</v>
      </c>
      <c r="Q89" s="170">
        <f t="shared" si="88"/>
        <v>0</v>
      </c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</row>
    <row r="90" spans="2:33" s="174" customFormat="1" ht="35.1" customHeight="1">
      <c r="B90" s="175">
        <v>3821</v>
      </c>
      <c r="C90" s="176" t="s">
        <v>101</v>
      </c>
      <c r="D90" s="177">
        <f t="shared" ref="D90:D92" si="92">SUM(E90:G90)</f>
        <v>0</v>
      </c>
      <c r="E90" s="178"/>
      <c r="F90" s="178"/>
      <c r="G90" s="177">
        <f>SUM(H90:Q90)</f>
        <v>0</v>
      </c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1"/>
      <c r="AD90" s="181"/>
      <c r="AE90" s="181"/>
      <c r="AF90" s="181"/>
    </row>
    <row r="91" spans="2:33" s="174" customFormat="1" ht="35.1" customHeight="1">
      <c r="B91" s="175">
        <v>3822</v>
      </c>
      <c r="C91" s="176" t="s">
        <v>102</v>
      </c>
      <c r="D91" s="177">
        <f t="shared" si="92"/>
        <v>0</v>
      </c>
      <c r="E91" s="178"/>
      <c r="F91" s="178"/>
      <c r="G91" s="177">
        <f>SUM(H91:Q91)</f>
        <v>0</v>
      </c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1"/>
      <c r="AD91" s="181"/>
      <c r="AE91" s="181"/>
      <c r="AF91" s="181"/>
    </row>
    <row r="92" spans="2:33" s="174" customFormat="1" ht="35.1" customHeight="1">
      <c r="B92" s="175" t="s">
        <v>103</v>
      </c>
      <c r="C92" s="176" t="s">
        <v>104</v>
      </c>
      <c r="D92" s="177">
        <f t="shared" si="92"/>
        <v>0</v>
      </c>
      <c r="E92" s="178"/>
      <c r="F92" s="178"/>
      <c r="G92" s="177">
        <f>SUM(H92:Q92)</f>
        <v>0</v>
      </c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1"/>
      <c r="AD92" s="181"/>
      <c r="AE92" s="181"/>
      <c r="AF92" s="181"/>
    </row>
    <row r="93" spans="2:33" s="167" customFormat="1" ht="35.1" customHeight="1">
      <c r="B93" s="168">
        <v>383</v>
      </c>
      <c r="C93" s="169" t="s">
        <v>131</v>
      </c>
      <c r="D93" s="170">
        <f t="shared" ref="D93:Q93" si="93">SUM(D94:D97)</f>
        <v>0</v>
      </c>
      <c r="E93" s="170">
        <f t="shared" ref="E93" si="94">SUM(E94:E97)</f>
        <v>0</v>
      </c>
      <c r="F93" s="170">
        <f t="shared" si="93"/>
        <v>0</v>
      </c>
      <c r="G93" s="171">
        <f t="shared" si="93"/>
        <v>0</v>
      </c>
      <c r="H93" s="170">
        <f t="shared" si="93"/>
        <v>0</v>
      </c>
      <c r="I93" s="170">
        <f t="shared" si="93"/>
        <v>0</v>
      </c>
      <c r="J93" s="170">
        <f t="shared" si="93"/>
        <v>0</v>
      </c>
      <c r="K93" s="170">
        <f t="shared" si="93"/>
        <v>0</v>
      </c>
      <c r="L93" s="170">
        <f t="shared" ref="L93" si="95">SUM(L94:L97)</f>
        <v>0</v>
      </c>
      <c r="M93" s="170">
        <f t="shared" si="93"/>
        <v>0</v>
      </c>
      <c r="N93" s="170">
        <f t="shared" ref="N93" si="96">SUM(N94:N97)</f>
        <v>0</v>
      </c>
      <c r="O93" s="170">
        <f t="shared" si="93"/>
        <v>0</v>
      </c>
      <c r="P93" s="170">
        <f t="shared" si="93"/>
        <v>0</v>
      </c>
      <c r="Q93" s="170">
        <f t="shared" si="93"/>
        <v>0</v>
      </c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</row>
    <row r="94" spans="2:33" s="174" customFormat="1" ht="35.1" customHeight="1">
      <c r="B94" s="175">
        <v>3831</v>
      </c>
      <c r="C94" s="176" t="s">
        <v>105</v>
      </c>
      <c r="D94" s="177">
        <f t="shared" ref="D94:D97" si="97">SUM(E94:G94)</f>
        <v>0</v>
      </c>
      <c r="E94" s="178"/>
      <c r="F94" s="178"/>
      <c r="G94" s="177">
        <f>SUM(H94:Q94)</f>
        <v>0</v>
      </c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1"/>
      <c r="AD94" s="181"/>
      <c r="AE94" s="181"/>
      <c r="AF94" s="181"/>
    </row>
    <row r="95" spans="2:33" s="174" customFormat="1" ht="35.1" customHeight="1">
      <c r="B95" s="175">
        <v>3833</v>
      </c>
      <c r="C95" s="176" t="s">
        <v>106</v>
      </c>
      <c r="D95" s="177">
        <f t="shared" si="97"/>
        <v>0</v>
      </c>
      <c r="E95" s="178"/>
      <c r="F95" s="178"/>
      <c r="G95" s="177">
        <f>SUM(H95:Q95)</f>
        <v>0</v>
      </c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1"/>
      <c r="AD95" s="181"/>
      <c r="AE95" s="181"/>
      <c r="AF95" s="181"/>
      <c r="AG95" s="182"/>
    </row>
    <row r="96" spans="2:33" s="174" customFormat="1" ht="35.1" customHeight="1">
      <c r="B96" s="175">
        <v>3834</v>
      </c>
      <c r="C96" s="176" t="s">
        <v>62</v>
      </c>
      <c r="D96" s="177">
        <f t="shared" si="97"/>
        <v>0</v>
      </c>
      <c r="E96" s="178"/>
      <c r="F96" s="178"/>
      <c r="G96" s="177">
        <f>SUM(H96:Q96)</f>
        <v>0</v>
      </c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1"/>
      <c r="AD96" s="181"/>
      <c r="AE96" s="181"/>
      <c r="AF96" s="181"/>
    </row>
    <row r="97" spans="1:33" s="174" customFormat="1" ht="35.1" customHeight="1" thickBot="1">
      <c r="B97" s="188" t="s">
        <v>107</v>
      </c>
      <c r="C97" s="189" t="s">
        <v>63</v>
      </c>
      <c r="D97" s="177">
        <f t="shared" si="97"/>
        <v>0</v>
      </c>
      <c r="E97" s="178"/>
      <c r="F97" s="190"/>
      <c r="G97" s="191">
        <f>SUM(H97:Q97)</f>
        <v>0</v>
      </c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1"/>
      <c r="AD97" s="181"/>
      <c r="AE97" s="181"/>
      <c r="AF97" s="181"/>
    </row>
    <row r="98" spans="1:33" s="166" customFormat="1" ht="35.1" customHeight="1" thickTop="1">
      <c r="A98" s="326" t="s">
        <v>380</v>
      </c>
      <c r="B98" s="327"/>
      <c r="C98" s="327"/>
      <c r="D98" s="164">
        <f>D99+D102+D107+D126+D129+D134</f>
        <v>1162000</v>
      </c>
      <c r="E98" s="164">
        <f t="shared" ref="E98:Q98" si="98">E99+E102+E107+E126+E129+E134</f>
        <v>1086000</v>
      </c>
      <c r="F98" s="164">
        <f t="shared" si="98"/>
        <v>22000</v>
      </c>
      <c r="G98" s="164">
        <f t="shared" si="98"/>
        <v>54000</v>
      </c>
      <c r="H98" s="164">
        <f t="shared" si="98"/>
        <v>0</v>
      </c>
      <c r="I98" s="164">
        <f t="shared" si="98"/>
        <v>0</v>
      </c>
      <c r="J98" s="164">
        <f t="shared" si="98"/>
        <v>49000</v>
      </c>
      <c r="K98" s="164">
        <f t="shared" si="98"/>
        <v>0</v>
      </c>
      <c r="L98" s="164">
        <f t="shared" si="98"/>
        <v>0</v>
      </c>
      <c r="M98" s="164">
        <f t="shared" si="98"/>
        <v>0</v>
      </c>
      <c r="N98" s="164">
        <f t="shared" ref="N98" si="99">N99+N102+N107+N126+N129+N134</f>
        <v>0</v>
      </c>
      <c r="O98" s="164">
        <f t="shared" si="98"/>
        <v>5000</v>
      </c>
      <c r="P98" s="164">
        <f t="shared" si="98"/>
        <v>0</v>
      </c>
      <c r="Q98" s="164">
        <f t="shared" si="98"/>
        <v>0</v>
      </c>
      <c r="R98" s="328" t="s">
        <v>367</v>
      </c>
      <c r="S98" s="320"/>
      <c r="T98" s="320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</row>
    <row r="99" spans="1:33" s="166" customFormat="1" ht="35.1" customHeight="1">
      <c r="A99" s="167"/>
      <c r="B99" s="168">
        <v>32</v>
      </c>
      <c r="C99" s="169" t="s">
        <v>119</v>
      </c>
      <c r="D99" s="170">
        <f>D100</f>
        <v>18000</v>
      </c>
      <c r="E99" s="170">
        <f>E100</f>
        <v>0</v>
      </c>
      <c r="F99" s="170">
        <f>F100</f>
        <v>18000</v>
      </c>
      <c r="G99" s="171">
        <f>G100</f>
        <v>0</v>
      </c>
      <c r="H99" s="170">
        <f>H100</f>
        <v>0</v>
      </c>
      <c r="I99" s="170">
        <f t="shared" ref="I99:Q100" si="100">I100</f>
        <v>0</v>
      </c>
      <c r="J99" s="170">
        <f t="shared" si="100"/>
        <v>0</v>
      </c>
      <c r="K99" s="170">
        <f t="shared" si="100"/>
        <v>0</v>
      </c>
      <c r="L99" s="170">
        <f t="shared" si="100"/>
        <v>0</v>
      </c>
      <c r="M99" s="170">
        <f t="shared" si="100"/>
        <v>0</v>
      </c>
      <c r="N99" s="170">
        <f t="shared" si="100"/>
        <v>0</v>
      </c>
      <c r="O99" s="170">
        <f t="shared" si="100"/>
        <v>0</v>
      </c>
      <c r="P99" s="170">
        <f t="shared" si="100"/>
        <v>0</v>
      </c>
      <c r="Q99" s="170">
        <f t="shared" si="100"/>
        <v>0</v>
      </c>
      <c r="R99" s="192"/>
      <c r="S99" s="192"/>
      <c r="T99" s="192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</row>
    <row r="100" spans="1:33" s="166" customFormat="1" ht="35.1" customHeight="1">
      <c r="A100" s="167"/>
      <c r="B100" s="168">
        <v>323</v>
      </c>
      <c r="C100" s="169" t="s">
        <v>122</v>
      </c>
      <c r="D100" s="170">
        <f>D101</f>
        <v>18000</v>
      </c>
      <c r="E100" s="170">
        <f t="shared" ref="E100:H100" si="101">E101</f>
        <v>0</v>
      </c>
      <c r="F100" s="170">
        <f t="shared" si="101"/>
        <v>18000</v>
      </c>
      <c r="G100" s="170">
        <f t="shared" si="101"/>
        <v>0</v>
      </c>
      <c r="H100" s="170">
        <f t="shared" si="101"/>
        <v>0</v>
      </c>
      <c r="I100" s="170">
        <f t="shared" si="100"/>
        <v>0</v>
      </c>
      <c r="J100" s="170">
        <f t="shared" si="100"/>
        <v>0</v>
      </c>
      <c r="K100" s="170">
        <f t="shared" si="100"/>
        <v>0</v>
      </c>
      <c r="L100" s="170">
        <f t="shared" si="100"/>
        <v>0</v>
      </c>
      <c r="M100" s="170">
        <f t="shared" si="100"/>
        <v>0</v>
      </c>
      <c r="N100" s="170">
        <f t="shared" si="100"/>
        <v>0</v>
      </c>
      <c r="O100" s="170">
        <f t="shared" si="100"/>
        <v>0</v>
      </c>
      <c r="P100" s="170">
        <f t="shared" si="100"/>
        <v>0</v>
      </c>
      <c r="Q100" s="170">
        <f t="shared" si="100"/>
        <v>0</v>
      </c>
      <c r="R100" s="192"/>
      <c r="S100" s="192"/>
      <c r="T100" s="192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</row>
    <row r="101" spans="1:33" s="166" customFormat="1" ht="35.1" customHeight="1">
      <c r="A101" s="174"/>
      <c r="B101" s="175">
        <v>3232</v>
      </c>
      <c r="C101" s="176" t="s">
        <v>42</v>
      </c>
      <c r="D101" s="177">
        <f t="shared" ref="D101" si="102">SUM(E101:G101)</f>
        <v>18000</v>
      </c>
      <c r="E101" s="178"/>
      <c r="F101" s="179">
        <v>18000</v>
      </c>
      <c r="G101" s="177">
        <f t="shared" ref="G101" si="103">SUM(H101:Q101)</f>
        <v>0</v>
      </c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92" t="s">
        <v>356</v>
      </c>
      <c r="S101" s="192"/>
      <c r="T101" s="192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</row>
    <row r="102" spans="1:33" s="167" customFormat="1" ht="35.1" customHeight="1">
      <c r="B102" s="168">
        <v>41</v>
      </c>
      <c r="C102" s="169" t="s">
        <v>132</v>
      </c>
      <c r="D102" s="170">
        <f>D103</f>
        <v>0</v>
      </c>
      <c r="E102" s="170">
        <f>E103</f>
        <v>0</v>
      </c>
      <c r="F102" s="170">
        <f>F103</f>
        <v>0</v>
      </c>
      <c r="G102" s="171">
        <f>G103</f>
        <v>0</v>
      </c>
      <c r="H102" s="170">
        <f>H103</f>
        <v>0</v>
      </c>
      <c r="I102" s="170">
        <f t="shared" ref="I102:Q102" si="104">I103</f>
        <v>0</v>
      </c>
      <c r="J102" s="170">
        <f t="shared" si="104"/>
        <v>0</v>
      </c>
      <c r="K102" s="170">
        <f t="shared" si="104"/>
        <v>0</v>
      </c>
      <c r="L102" s="170">
        <f t="shared" si="104"/>
        <v>0</v>
      </c>
      <c r="M102" s="170">
        <f t="shared" si="104"/>
        <v>0</v>
      </c>
      <c r="N102" s="170">
        <f t="shared" si="104"/>
        <v>0</v>
      </c>
      <c r="O102" s="170">
        <f t="shared" si="104"/>
        <v>0</v>
      </c>
      <c r="P102" s="170">
        <f t="shared" si="104"/>
        <v>0</v>
      </c>
      <c r="Q102" s="170">
        <f t="shared" si="104"/>
        <v>0</v>
      </c>
      <c r="R102" s="193"/>
      <c r="S102" s="319"/>
      <c r="T102" s="320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3"/>
    </row>
    <row r="103" spans="1:33" s="167" customFormat="1" ht="35.1" customHeight="1">
      <c r="B103" s="168">
        <v>412</v>
      </c>
      <c r="C103" s="169" t="s">
        <v>133</v>
      </c>
      <c r="D103" s="170">
        <f t="shared" ref="D103:Q103" si="105">SUM(D104:D106)</f>
        <v>0</v>
      </c>
      <c r="E103" s="170">
        <f t="shared" ref="E103" si="106">SUM(E104:E106)</f>
        <v>0</v>
      </c>
      <c r="F103" s="170">
        <f t="shared" si="105"/>
        <v>0</v>
      </c>
      <c r="G103" s="171">
        <f t="shared" si="105"/>
        <v>0</v>
      </c>
      <c r="H103" s="170">
        <f t="shared" si="105"/>
        <v>0</v>
      </c>
      <c r="I103" s="170">
        <f t="shared" si="105"/>
        <v>0</v>
      </c>
      <c r="J103" s="170">
        <f t="shared" si="105"/>
        <v>0</v>
      </c>
      <c r="K103" s="170">
        <f t="shared" si="105"/>
        <v>0</v>
      </c>
      <c r="L103" s="170">
        <f t="shared" ref="L103" si="107">SUM(L104:L106)</f>
        <v>0</v>
      </c>
      <c r="M103" s="170">
        <f t="shared" si="105"/>
        <v>0</v>
      </c>
      <c r="N103" s="170">
        <f t="shared" ref="N103" si="108">SUM(N104:N106)</f>
        <v>0</v>
      </c>
      <c r="O103" s="170">
        <f t="shared" si="105"/>
        <v>0</v>
      </c>
      <c r="P103" s="170">
        <f t="shared" si="105"/>
        <v>0</v>
      </c>
      <c r="Q103" s="170">
        <f t="shared" si="105"/>
        <v>0</v>
      </c>
      <c r="R103" s="193"/>
      <c r="S103" s="319"/>
      <c r="T103" s="320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</row>
    <row r="104" spans="1:33" s="174" customFormat="1" ht="35.1" customHeight="1">
      <c r="B104" s="175">
        <v>4123</v>
      </c>
      <c r="C104" s="176" t="s">
        <v>108</v>
      </c>
      <c r="D104" s="177">
        <f t="shared" ref="D104:D106" si="109">SUM(E104:G104)</f>
        <v>0</v>
      </c>
      <c r="E104" s="178"/>
      <c r="F104" s="178"/>
      <c r="G104" s="177">
        <f t="shared" ref="G104:G106" si="110">SUM(H104:Q104)</f>
        <v>0</v>
      </c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94"/>
      <c r="S104" s="319"/>
      <c r="T104" s="320"/>
      <c r="U104" s="180"/>
      <c r="V104" s="180"/>
      <c r="W104" s="180"/>
      <c r="X104" s="180"/>
      <c r="Y104" s="180"/>
      <c r="Z104" s="180"/>
      <c r="AA104" s="180"/>
      <c r="AB104" s="180"/>
      <c r="AC104" s="181"/>
      <c r="AD104" s="181"/>
      <c r="AE104" s="181"/>
      <c r="AF104" s="181"/>
      <c r="AG104" s="182"/>
    </row>
    <row r="105" spans="1:33" s="174" customFormat="1" ht="35.1" customHeight="1">
      <c r="B105" s="175">
        <v>4124</v>
      </c>
      <c r="C105" s="176" t="s">
        <v>60</v>
      </c>
      <c r="D105" s="177">
        <f t="shared" si="109"/>
        <v>0</v>
      </c>
      <c r="E105" s="178"/>
      <c r="F105" s="178"/>
      <c r="G105" s="177">
        <f t="shared" si="110"/>
        <v>0</v>
      </c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94"/>
      <c r="S105" s="319"/>
      <c r="T105" s="320"/>
      <c r="U105" s="180"/>
      <c r="V105" s="180"/>
      <c r="W105" s="180"/>
      <c r="X105" s="180"/>
      <c r="Y105" s="180"/>
      <c r="Z105" s="180"/>
      <c r="AA105" s="180"/>
      <c r="AB105" s="180"/>
      <c r="AC105" s="181"/>
      <c r="AD105" s="181"/>
      <c r="AE105" s="181"/>
      <c r="AF105" s="181"/>
    </row>
    <row r="106" spans="1:33" s="174" customFormat="1" ht="35.1" customHeight="1">
      <c r="B106" s="175">
        <v>4126</v>
      </c>
      <c r="C106" s="176" t="s">
        <v>109</v>
      </c>
      <c r="D106" s="177">
        <f t="shared" si="109"/>
        <v>0</v>
      </c>
      <c r="E106" s="178"/>
      <c r="F106" s="178"/>
      <c r="G106" s="177">
        <f t="shared" si="110"/>
        <v>0</v>
      </c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94"/>
      <c r="S106" s="319"/>
      <c r="T106" s="320"/>
      <c r="U106" s="180"/>
      <c r="V106" s="180"/>
      <c r="W106" s="180"/>
      <c r="X106" s="180"/>
      <c r="Y106" s="180"/>
      <c r="Z106" s="180"/>
      <c r="AA106" s="180"/>
      <c r="AB106" s="180"/>
      <c r="AC106" s="181"/>
      <c r="AD106" s="181"/>
      <c r="AE106" s="181"/>
      <c r="AF106" s="181"/>
    </row>
    <row r="107" spans="1:33" s="167" customFormat="1" ht="35.1" customHeight="1">
      <c r="B107" s="168">
        <v>42</v>
      </c>
      <c r="C107" s="169" t="s">
        <v>134</v>
      </c>
      <c r="D107" s="170">
        <f>D108+D112+D120+D122+D124</f>
        <v>1144000</v>
      </c>
      <c r="E107" s="170">
        <f>E108+E112+E120+E122+E124</f>
        <v>1086000</v>
      </c>
      <c r="F107" s="170">
        <f>F108+F112+F120+F122+F124</f>
        <v>4000</v>
      </c>
      <c r="G107" s="171">
        <f>G108+G112+G120+G122+G124</f>
        <v>54000</v>
      </c>
      <c r="H107" s="170">
        <f>H108+H112+H120+H122+H124</f>
        <v>0</v>
      </c>
      <c r="I107" s="170">
        <f t="shared" ref="I107:Q107" si="111">I108+I112+I120+I122+I124</f>
        <v>0</v>
      </c>
      <c r="J107" s="170">
        <f t="shared" si="111"/>
        <v>49000</v>
      </c>
      <c r="K107" s="170">
        <f t="shared" si="111"/>
        <v>0</v>
      </c>
      <c r="L107" s="170">
        <f t="shared" ref="L107" si="112">L108+L112+L120+L122+L124</f>
        <v>0</v>
      </c>
      <c r="M107" s="170">
        <f t="shared" si="111"/>
        <v>0</v>
      </c>
      <c r="N107" s="170">
        <f t="shared" ref="N107" si="113">N108+N112+N120+N122+N124</f>
        <v>0</v>
      </c>
      <c r="O107" s="170">
        <f t="shared" si="111"/>
        <v>5000</v>
      </c>
      <c r="P107" s="170">
        <f t="shared" si="111"/>
        <v>0</v>
      </c>
      <c r="Q107" s="170">
        <f t="shared" si="111"/>
        <v>0</v>
      </c>
      <c r="R107" s="193"/>
      <c r="S107" s="319"/>
      <c r="T107" s="320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</row>
    <row r="108" spans="1:33" s="167" customFormat="1" ht="35.1" customHeight="1">
      <c r="B108" s="168">
        <v>421</v>
      </c>
      <c r="C108" s="169" t="s">
        <v>135</v>
      </c>
      <c r="D108" s="170">
        <f>SUM(D109:D111)</f>
        <v>0</v>
      </c>
      <c r="E108" s="170">
        <f>SUM(E109:E111)</f>
        <v>0</v>
      </c>
      <c r="F108" s="170">
        <f>SUM(F109:F111)</f>
        <v>0</v>
      </c>
      <c r="G108" s="171">
        <f>SUM(G109:G111)</f>
        <v>0</v>
      </c>
      <c r="H108" s="170">
        <f>SUM(H109:H111)</f>
        <v>0</v>
      </c>
      <c r="I108" s="170">
        <f t="shared" ref="I108:Q108" si="114">SUM(I109:I111)</f>
        <v>0</v>
      </c>
      <c r="J108" s="170">
        <f t="shared" si="114"/>
        <v>0</v>
      </c>
      <c r="K108" s="170">
        <f t="shared" si="114"/>
        <v>0</v>
      </c>
      <c r="L108" s="170">
        <f t="shared" ref="L108" si="115">SUM(L109:L111)</f>
        <v>0</v>
      </c>
      <c r="M108" s="170">
        <f t="shared" si="114"/>
        <v>0</v>
      </c>
      <c r="N108" s="170">
        <f t="shared" ref="N108" si="116">SUM(N109:N111)</f>
        <v>0</v>
      </c>
      <c r="O108" s="170">
        <f t="shared" si="114"/>
        <v>0</v>
      </c>
      <c r="P108" s="170">
        <f t="shared" si="114"/>
        <v>0</v>
      </c>
      <c r="Q108" s="170">
        <f t="shared" si="114"/>
        <v>0</v>
      </c>
      <c r="R108" s="193"/>
      <c r="S108" s="319"/>
      <c r="T108" s="320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</row>
    <row r="109" spans="1:33" s="174" customFormat="1" ht="35.1" customHeight="1">
      <c r="B109" s="175">
        <v>4211</v>
      </c>
      <c r="C109" s="176" t="s">
        <v>18</v>
      </c>
      <c r="D109" s="177">
        <f t="shared" ref="D109:D111" si="117">SUM(E109:G109)</f>
        <v>0</v>
      </c>
      <c r="E109" s="178"/>
      <c r="F109" s="178"/>
      <c r="G109" s="177">
        <f>SUM(H109:Q109)</f>
        <v>0</v>
      </c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1"/>
      <c r="AD109" s="181"/>
      <c r="AE109" s="181"/>
      <c r="AF109" s="181"/>
    </row>
    <row r="110" spans="1:33" s="174" customFormat="1" ht="35.1" customHeight="1">
      <c r="B110" s="175">
        <v>4212</v>
      </c>
      <c r="C110" s="176" t="s">
        <v>19</v>
      </c>
      <c r="D110" s="177">
        <f t="shared" si="117"/>
        <v>0</v>
      </c>
      <c r="E110" s="178"/>
      <c r="F110" s="178"/>
      <c r="G110" s="177">
        <f>SUM(H110:Q110)</f>
        <v>0</v>
      </c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1"/>
      <c r="AD110" s="181"/>
      <c r="AE110" s="181"/>
      <c r="AF110" s="181"/>
    </row>
    <row r="111" spans="1:33" s="174" customFormat="1" ht="35.1" customHeight="1">
      <c r="B111" s="175">
        <v>4214</v>
      </c>
      <c r="C111" s="176" t="s">
        <v>20</v>
      </c>
      <c r="D111" s="177">
        <f t="shared" si="117"/>
        <v>0</v>
      </c>
      <c r="E111" s="178"/>
      <c r="F111" s="178"/>
      <c r="G111" s="177">
        <f>SUM(H111:Q111)</f>
        <v>0</v>
      </c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1"/>
      <c r="AD111" s="181"/>
      <c r="AE111" s="181"/>
      <c r="AF111" s="181"/>
    </row>
    <row r="112" spans="1:33" s="167" customFormat="1" ht="35.1" customHeight="1">
      <c r="B112" s="168">
        <v>422</v>
      </c>
      <c r="C112" s="169" t="s">
        <v>136</v>
      </c>
      <c r="D112" s="170">
        <f>SUM(D113:D119)</f>
        <v>1135000</v>
      </c>
      <c r="E112" s="170">
        <f>SUM(E113:E119)</f>
        <v>1086000</v>
      </c>
      <c r="F112" s="170">
        <f>SUM(F113:F119)</f>
        <v>0</v>
      </c>
      <c r="G112" s="171">
        <f>SUM(G113:G119)</f>
        <v>49000</v>
      </c>
      <c r="H112" s="170">
        <f>SUM(H113:H119)</f>
        <v>0</v>
      </c>
      <c r="I112" s="170">
        <f t="shared" ref="I112:Q112" si="118">SUM(I113:I119)</f>
        <v>0</v>
      </c>
      <c r="J112" s="170">
        <f t="shared" si="118"/>
        <v>44000</v>
      </c>
      <c r="K112" s="170">
        <f t="shared" si="118"/>
        <v>0</v>
      </c>
      <c r="L112" s="170">
        <f t="shared" ref="L112" si="119">SUM(L113:L119)</f>
        <v>0</v>
      </c>
      <c r="M112" s="170">
        <f t="shared" si="118"/>
        <v>0</v>
      </c>
      <c r="N112" s="170">
        <f t="shared" ref="N112" si="120">SUM(N113:N119)</f>
        <v>0</v>
      </c>
      <c r="O112" s="170">
        <f t="shared" si="118"/>
        <v>5000</v>
      </c>
      <c r="P112" s="170">
        <f t="shared" si="118"/>
        <v>0</v>
      </c>
      <c r="Q112" s="170">
        <f t="shared" si="118"/>
        <v>0</v>
      </c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</row>
    <row r="113" spans="2:32" s="174" customFormat="1" ht="35.1" customHeight="1">
      <c r="B113" s="175">
        <v>4221</v>
      </c>
      <c r="C113" s="176" t="s">
        <v>21</v>
      </c>
      <c r="D113" s="177">
        <f t="shared" ref="D113:D119" si="121">SUM(E113:G113)</f>
        <v>1135000</v>
      </c>
      <c r="E113" s="179">
        <v>1086000</v>
      </c>
      <c r="F113" s="179"/>
      <c r="G113" s="177">
        <f t="shared" ref="G113:G119" si="122">SUM(H113:Q113)</f>
        <v>49000</v>
      </c>
      <c r="H113" s="179"/>
      <c r="I113" s="179"/>
      <c r="J113" s="179">
        <v>44000</v>
      </c>
      <c r="K113" s="179"/>
      <c r="L113" s="179"/>
      <c r="M113" s="179"/>
      <c r="N113" s="179"/>
      <c r="O113" s="179">
        <v>5000</v>
      </c>
      <c r="P113" s="179"/>
      <c r="Q113" s="179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1"/>
      <c r="AD113" s="181"/>
      <c r="AE113" s="181"/>
      <c r="AF113" s="181"/>
    </row>
    <row r="114" spans="2:32" s="174" customFormat="1" ht="35.1" customHeight="1">
      <c r="B114" s="175">
        <v>4222</v>
      </c>
      <c r="C114" s="176" t="s">
        <v>61</v>
      </c>
      <c r="D114" s="177">
        <f t="shared" si="121"/>
        <v>0</v>
      </c>
      <c r="E114" s="178"/>
      <c r="F114" s="178"/>
      <c r="G114" s="177">
        <f t="shared" si="122"/>
        <v>0</v>
      </c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1"/>
      <c r="AD114" s="181"/>
      <c r="AE114" s="181"/>
      <c r="AF114" s="181"/>
    </row>
    <row r="115" spans="2:32" s="174" customFormat="1" ht="35.1" customHeight="1">
      <c r="B115" s="175">
        <v>4223</v>
      </c>
      <c r="C115" s="176" t="s">
        <v>22</v>
      </c>
      <c r="D115" s="177">
        <f t="shared" si="121"/>
        <v>0</v>
      </c>
      <c r="E115" s="178"/>
      <c r="F115" s="178"/>
      <c r="G115" s="177">
        <f t="shared" si="122"/>
        <v>0</v>
      </c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1"/>
      <c r="AD115" s="181"/>
      <c r="AE115" s="181"/>
      <c r="AF115" s="181"/>
    </row>
    <row r="116" spans="2:32" s="174" customFormat="1" ht="35.1" customHeight="1">
      <c r="B116" s="175">
        <v>4224</v>
      </c>
      <c r="C116" s="176" t="s">
        <v>23</v>
      </c>
      <c r="D116" s="177">
        <f t="shared" si="121"/>
        <v>0</v>
      </c>
      <c r="E116" s="178"/>
      <c r="F116" s="178"/>
      <c r="G116" s="177">
        <f t="shared" si="122"/>
        <v>0</v>
      </c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1"/>
      <c r="AD116" s="181"/>
      <c r="AE116" s="181"/>
      <c r="AF116" s="181"/>
    </row>
    <row r="117" spans="2:32" s="174" customFormat="1" ht="35.1" customHeight="1">
      <c r="B117" s="175">
        <v>4225</v>
      </c>
      <c r="C117" s="176" t="s">
        <v>24</v>
      </c>
      <c r="D117" s="177">
        <f t="shared" si="121"/>
        <v>0</v>
      </c>
      <c r="E117" s="178"/>
      <c r="F117" s="178"/>
      <c r="G117" s="177">
        <f t="shared" si="122"/>
        <v>0</v>
      </c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1"/>
      <c r="AD117" s="181"/>
      <c r="AE117" s="181"/>
      <c r="AF117" s="181"/>
    </row>
    <row r="118" spans="2:32" s="174" customFormat="1" ht="35.1" customHeight="1">
      <c r="B118" s="175">
        <v>4226</v>
      </c>
      <c r="C118" s="176" t="s">
        <v>25</v>
      </c>
      <c r="D118" s="177">
        <f t="shared" si="121"/>
        <v>0</v>
      </c>
      <c r="E118" s="178"/>
      <c r="F118" s="178"/>
      <c r="G118" s="177">
        <f t="shared" si="122"/>
        <v>0</v>
      </c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1"/>
      <c r="AD118" s="181"/>
      <c r="AE118" s="181"/>
      <c r="AF118" s="181"/>
    </row>
    <row r="119" spans="2:32" s="174" customFormat="1" ht="35.1" customHeight="1">
      <c r="B119" s="175">
        <v>4227</v>
      </c>
      <c r="C119" s="183" t="s">
        <v>26</v>
      </c>
      <c r="D119" s="177">
        <f t="shared" si="121"/>
        <v>0</v>
      </c>
      <c r="E119" s="179"/>
      <c r="F119" s="179"/>
      <c r="G119" s="177">
        <f t="shared" si="122"/>
        <v>0</v>
      </c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1"/>
      <c r="AD119" s="181"/>
      <c r="AE119" s="181"/>
      <c r="AF119" s="181"/>
    </row>
    <row r="120" spans="2:32" s="167" customFormat="1" ht="35.1" customHeight="1">
      <c r="B120" s="168">
        <v>423</v>
      </c>
      <c r="C120" s="169" t="s">
        <v>137</v>
      </c>
      <c r="D120" s="170">
        <f>SUM(D121)</f>
        <v>0</v>
      </c>
      <c r="E120" s="170">
        <f>E121</f>
        <v>0</v>
      </c>
      <c r="F120" s="170">
        <f>F121</f>
        <v>0</v>
      </c>
      <c r="G120" s="171">
        <f>SUM(G121)</f>
        <v>0</v>
      </c>
      <c r="H120" s="170">
        <f>H121</f>
        <v>0</v>
      </c>
      <c r="I120" s="170">
        <f t="shared" ref="I120:Q120" si="123">I121</f>
        <v>0</v>
      </c>
      <c r="J120" s="170">
        <f t="shared" si="123"/>
        <v>0</v>
      </c>
      <c r="K120" s="170">
        <f t="shared" si="123"/>
        <v>0</v>
      </c>
      <c r="L120" s="170">
        <f t="shared" si="123"/>
        <v>0</v>
      </c>
      <c r="M120" s="170">
        <f t="shared" si="123"/>
        <v>0</v>
      </c>
      <c r="N120" s="170">
        <f t="shared" si="123"/>
        <v>0</v>
      </c>
      <c r="O120" s="170">
        <f t="shared" si="123"/>
        <v>0</v>
      </c>
      <c r="P120" s="170">
        <f t="shared" si="123"/>
        <v>0</v>
      </c>
      <c r="Q120" s="170">
        <f t="shared" si="123"/>
        <v>0</v>
      </c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</row>
    <row r="121" spans="2:32" s="174" customFormat="1" ht="35.1" customHeight="1">
      <c r="B121" s="175">
        <v>4231</v>
      </c>
      <c r="C121" s="176" t="s">
        <v>27</v>
      </c>
      <c r="D121" s="177">
        <f t="shared" ref="D121" si="124">SUM(E121:G121)</f>
        <v>0</v>
      </c>
      <c r="E121" s="179"/>
      <c r="F121" s="179"/>
      <c r="G121" s="177">
        <f>SUM(H121:Q121)</f>
        <v>0</v>
      </c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1"/>
      <c r="AD121" s="181"/>
      <c r="AE121" s="181"/>
      <c r="AF121" s="181"/>
    </row>
    <row r="122" spans="2:32" s="167" customFormat="1" ht="35.1" customHeight="1">
      <c r="B122" s="168">
        <v>424</v>
      </c>
      <c r="C122" s="169" t="s">
        <v>138</v>
      </c>
      <c r="D122" s="170">
        <f>SUM(D123)</f>
        <v>9000</v>
      </c>
      <c r="E122" s="170">
        <f>E123</f>
        <v>0</v>
      </c>
      <c r="F122" s="170">
        <f>F123</f>
        <v>4000</v>
      </c>
      <c r="G122" s="171">
        <f>SUM(G123)</f>
        <v>5000</v>
      </c>
      <c r="H122" s="170">
        <f>H123</f>
        <v>0</v>
      </c>
      <c r="I122" s="170">
        <f t="shared" ref="I122:Q122" si="125">I123</f>
        <v>0</v>
      </c>
      <c r="J122" s="170">
        <f t="shared" si="125"/>
        <v>5000</v>
      </c>
      <c r="K122" s="170">
        <f t="shared" si="125"/>
        <v>0</v>
      </c>
      <c r="L122" s="170">
        <f t="shared" si="125"/>
        <v>0</v>
      </c>
      <c r="M122" s="170">
        <f t="shared" si="125"/>
        <v>0</v>
      </c>
      <c r="N122" s="170">
        <f t="shared" si="125"/>
        <v>0</v>
      </c>
      <c r="O122" s="170">
        <f t="shared" si="125"/>
        <v>0</v>
      </c>
      <c r="P122" s="170">
        <f t="shared" si="125"/>
        <v>0</v>
      </c>
      <c r="Q122" s="170">
        <f t="shared" si="125"/>
        <v>0</v>
      </c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</row>
    <row r="123" spans="2:32" s="174" customFormat="1" ht="35.1" customHeight="1">
      <c r="B123" s="175">
        <v>4241</v>
      </c>
      <c r="C123" s="176" t="s">
        <v>110</v>
      </c>
      <c r="D123" s="177">
        <f t="shared" ref="D123" si="126">SUM(E123:G123)</f>
        <v>9000</v>
      </c>
      <c r="E123" s="178"/>
      <c r="F123" s="179">
        <v>4000</v>
      </c>
      <c r="G123" s="177">
        <f>SUM(H123:Q123)</f>
        <v>5000</v>
      </c>
      <c r="H123" s="179"/>
      <c r="I123" s="179"/>
      <c r="J123" s="179">
        <v>5000</v>
      </c>
      <c r="K123" s="179"/>
      <c r="L123" s="179"/>
      <c r="M123" s="179"/>
      <c r="N123" s="179"/>
      <c r="O123" s="179"/>
      <c r="P123" s="179"/>
      <c r="Q123" s="179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1"/>
      <c r="AD123" s="181"/>
      <c r="AE123" s="181"/>
      <c r="AF123" s="181"/>
    </row>
    <row r="124" spans="2:32" s="167" customFormat="1" ht="35.1" customHeight="1">
      <c r="B124" s="168">
        <v>426</v>
      </c>
      <c r="C124" s="169" t="s">
        <v>139</v>
      </c>
      <c r="D124" s="170">
        <f>SUM(D125)</f>
        <v>0</v>
      </c>
      <c r="E124" s="170">
        <f>SUM(E125)</f>
        <v>0</v>
      </c>
      <c r="F124" s="170">
        <f>SUM(F125)</f>
        <v>0</v>
      </c>
      <c r="G124" s="171">
        <f>SUM(G125)</f>
        <v>0</v>
      </c>
      <c r="H124" s="170">
        <f>SUM(H125)</f>
        <v>0</v>
      </c>
      <c r="I124" s="170">
        <f t="shared" ref="I124:Q124" si="127">SUM(I125)</f>
        <v>0</v>
      </c>
      <c r="J124" s="170">
        <f t="shared" si="127"/>
        <v>0</v>
      </c>
      <c r="K124" s="170">
        <f t="shared" si="127"/>
        <v>0</v>
      </c>
      <c r="L124" s="170">
        <f t="shared" si="127"/>
        <v>0</v>
      </c>
      <c r="M124" s="170">
        <f t="shared" si="127"/>
        <v>0</v>
      </c>
      <c r="N124" s="170">
        <f t="shared" si="127"/>
        <v>0</v>
      </c>
      <c r="O124" s="170">
        <f t="shared" si="127"/>
        <v>0</v>
      </c>
      <c r="P124" s="170">
        <f t="shared" si="127"/>
        <v>0</v>
      </c>
      <c r="Q124" s="170">
        <f t="shared" si="127"/>
        <v>0</v>
      </c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</row>
    <row r="125" spans="2:32" s="174" customFormat="1" ht="35.1" customHeight="1">
      <c r="B125" s="175">
        <v>4262</v>
      </c>
      <c r="C125" s="176" t="s">
        <v>28</v>
      </c>
      <c r="D125" s="177">
        <f t="shared" ref="D125" si="128">SUM(E125:G125)</f>
        <v>0</v>
      </c>
      <c r="E125" s="178"/>
      <c r="F125" s="178"/>
      <c r="G125" s="177">
        <f>SUM(H125:Q125)</f>
        <v>0</v>
      </c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1"/>
      <c r="AD125" s="181"/>
      <c r="AE125" s="181"/>
      <c r="AF125" s="181"/>
    </row>
    <row r="126" spans="2:32" s="167" customFormat="1" ht="35.1" customHeight="1">
      <c r="B126" s="168">
        <v>43</v>
      </c>
      <c r="C126" s="169" t="s">
        <v>140</v>
      </c>
      <c r="D126" s="170">
        <f>D127</f>
        <v>0</v>
      </c>
      <c r="E126" s="170">
        <f>E127</f>
        <v>0</v>
      </c>
      <c r="F126" s="170">
        <f>F127</f>
        <v>0</v>
      </c>
      <c r="G126" s="171">
        <f>G127</f>
        <v>0</v>
      </c>
      <c r="H126" s="170">
        <f>H127</f>
        <v>0</v>
      </c>
      <c r="I126" s="170">
        <f t="shared" ref="I126:Q126" si="129">I127</f>
        <v>0</v>
      </c>
      <c r="J126" s="170">
        <f t="shared" si="129"/>
        <v>0</v>
      </c>
      <c r="K126" s="170">
        <f t="shared" si="129"/>
        <v>0</v>
      </c>
      <c r="L126" s="170">
        <f t="shared" si="129"/>
        <v>0</v>
      </c>
      <c r="M126" s="170">
        <f t="shared" si="129"/>
        <v>0</v>
      </c>
      <c r="N126" s="170">
        <f t="shared" si="129"/>
        <v>0</v>
      </c>
      <c r="O126" s="170">
        <f t="shared" si="129"/>
        <v>0</v>
      </c>
      <c r="P126" s="170">
        <f t="shared" si="129"/>
        <v>0</v>
      </c>
      <c r="Q126" s="170">
        <f t="shared" si="129"/>
        <v>0</v>
      </c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</row>
    <row r="127" spans="2:32" s="167" customFormat="1" ht="35.1" customHeight="1">
      <c r="B127" s="168">
        <v>431</v>
      </c>
      <c r="C127" s="169" t="s">
        <v>141</v>
      </c>
      <c r="D127" s="170">
        <f>SUM(D128)</f>
        <v>0</v>
      </c>
      <c r="E127" s="170">
        <f>SUM(E128)</f>
        <v>0</v>
      </c>
      <c r="F127" s="170">
        <f>SUM(F128)</f>
        <v>0</v>
      </c>
      <c r="G127" s="171">
        <f>SUM(G128)</f>
        <v>0</v>
      </c>
      <c r="H127" s="170">
        <f>SUM(H128)</f>
        <v>0</v>
      </c>
      <c r="I127" s="170">
        <f t="shared" ref="I127:Q127" si="130">SUM(I128)</f>
        <v>0</v>
      </c>
      <c r="J127" s="170">
        <f t="shared" si="130"/>
        <v>0</v>
      </c>
      <c r="K127" s="170">
        <f t="shared" si="130"/>
        <v>0</v>
      </c>
      <c r="L127" s="170">
        <f t="shared" si="130"/>
        <v>0</v>
      </c>
      <c r="M127" s="170">
        <f t="shared" si="130"/>
        <v>0</v>
      </c>
      <c r="N127" s="170">
        <f t="shared" si="130"/>
        <v>0</v>
      </c>
      <c r="O127" s="170">
        <f t="shared" si="130"/>
        <v>0</v>
      </c>
      <c r="P127" s="170">
        <f t="shared" si="130"/>
        <v>0</v>
      </c>
      <c r="Q127" s="170">
        <f t="shared" si="130"/>
        <v>0</v>
      </c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</row>
    <row r="128" spans="2:32" s="174" customFormat="1" ht="35.1" customHeight="1">
      <c r="B128" s="175">
        <v>4312</v>
      </c>
      <c r="C128" s="176" t="s">
        <v>29</v>
      </c>
      <c r="D128" s="177">
        <f t="shared" ref="D128" si="131">SUM(E128:G128)</f>
        <v>0</v>
      </c>
      <c r="E128" s="178"/>
      <c r="F128" s="178"/>
      <c r="G128" s="177">
        <f>SUM(H128:Q128)</f>
        <v>0</v>
      </c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1"/>
      <c r="AD128" s="181"/>
      <c r="AE128" s="181"/>
      <c r="AF128" s="181"/>
    </row>
    <row r="129" spans="1:33" s="167" customFormat="1" ht="35.1" customHeight="1">
      <c r="B129" s="168">
        <v>45</v>
      </c>
      <c r="C129" s="169" t="s">
        <v>142</v>
      </c>
      <c r="D129" s="170">
        <f>SUM(D130:D133)</f>
        <v>0</v>
      </c>
      <c r="E129" s="170">
        <f>SUM(E130:E133)</f>
        <v>0</v>
      </c>
      <c r="F129" s="170">
        <f>SUM(F130:F133)</f>
        <v>0</v>
      </c>
      <c r="G129" s="171">
        <f>SUM(G130:G133)</f>
        <v>0</v>
      </c>
      <c r="H129" s="170">
        <f>SUM(H130:H133)</f>
        <v>0</v>
      </c>
      <c r="I129" s="170">
        <f t="shared" ref="I129:Q129" si="132">SUM(I130:I133)</f>
        <v>0</v>
      </c>
      <c r="J129" s="170">
        <f t="shared" si="132"/>
        <v>0</v>
      </c>
      <c r="K129" s="170">
        <f t="shared" si="132"/>
        <v>0</v>
      </c>
      <c r="L129" s="170">
        <f t="shared" ref="L129" si="133">SUM(L130:L133)</f>
        <v>0</v>
      </c>
      <c r="M129" s="170">
        <f t="shared" si="132"/>
        <v>0</v>
      </c>
      <c r="N129" s="170">
        <f t="shared" ref="N129" si="134">SUM(N130:N133)</f>
        <v>0</v>
      </c>
      <c r="O129" s="170">
        <f t="shared" si="132"/>
        <v>0</v>
      </c>
      <c r="P129" s="170">
        <f t="shared" si="132"/>
        <v>0</v>
      </c>
      <c r="Q129" s="170">
        <f t="shared" si="132"/>
        <v>0</v>
      </c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</row>
    <row r="130" spans="1:33" s="174" customFormat="1" ht="35.1" customHeight="1">
      <c r="B130" s="175" t="s">
        <v>143</v>
      </c>
      <c r="C130" s="176" t="s">
        <v>111</v>
      </c>
      <c r="D130" s="177">
        <f t="shared" ref="D130:D133" si="135">SUM(E130:G130)</f>
        <v>0</v>
      </c>
      <c r="E130" s="178"/>
      <c r="F130" s="178"/>
      <c r="G130" s="177">
        <f>SUM(H130:Q130)</f>
        <v>0</v>
      </c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1"/>
      <c r="AD130" s="181"/>
      <c r="AE130" s="181"/>
      <c r="AF130" s="181"/>
    </row>
    <row r="131" spans="1:33" s="174" customFormat="1" ht="35.1" customHeight="1">
      <c r="B131" s="175" t="s">
        <v>144</v>
      </c>
      <c r="C131" s="176" t="s">
        <v>112</v>
      </c>
      <c r="D131" s="177">
        <f t="shared" si="135"/>
        <v>0</v>
      </c>
      <c r="E131" s="178"/>
      <c r="F131" s="178"/>
      <c r="G131" s="177">
        <f>SUM(H131:Q131)</f>
        <v>0</v>
      </c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1"/>
      <c r="AD131" s="181"/>
      <c r="AE131" s="181"/>
      <c r="AF131" s="181"/>
    </row>
    <row r="132" spans="1:33" s="174" customFormat="1" ht="35.1" customHeight="1">
      <c r="B132" s="175" t="s">
        <v>115</v>
      </c>
      <c r="C132" s="176" t="s">
        <v>113</v>
      </c>
      <c r="D132" s="177">
        <f t="shared" si="135"/>
        <v>0</v>
      </c>
      <c r="E132" s="178"/>
      <c r="F132" s="178"/>
      <c r="G132" s="177">
        <f>SUM(H132:Q132)</f>
        <v>0</v>
      </c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1"/>
      <c r="AD132" s="181"/>
      <c r="AE132" s="181"/>
      <c r="AF132" s="181"/>
    </row>
    <row r="133" spans="1:33" s="174" customFormat="1" ht="35.1" customHeight="1" thickBot="1">
      <c r="B133" s="188" t="s">
        <v>145</v>
      </c>
      <c r="C133" s="189" t="s">
        <v>114</v>
      </c>
      <c r="D133" s="177">
        <f t="shared" si="135"/>
        <v>0</v>
      </c>
      <c r="E133" s="190"/>
      <c r="F133" s="190"/>
      <c r="G133" s="191">
        <f>SUM(H133:Q133)</f>
        <v>0</v>
      </c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1"/>
      <c r="AD133" s="181"/>
      <c r="AE133" s="181"/>
      <c r="AF133" s="181"/>
      <c r="AG133" s="182"/>
    </row>
    <row r="134" spans="1:33" s="174" customFormat="1" ht="35.1" customHeight="1" thickTop="1">
      <c r="B134" s="39" t="s">
        <v>370</v>
      </c>
      <c r="C134" s="40" t="s">
        <v>371</v>
      </c>
      <c r="D134" s="145">
        <f>D135</f>
        <v>0</v>
      </c>
      <c r="E134" s="145">
        <f t="shared" ref="E134:Q134" si="136">E135</f>
        <v>0</v>
      </c>
      <c r="F134" s="145">
        <f t="shared" si="136"/>
        <v>0</v>
      </c>
      <c r="G134" s="32">
        <f t="shared" si="136"/>
        <v>0</v>
      </c>
      <c r="H134" s="145">
        <f t="shared" si="136"/>
        <v>0</v>
      </c>
      <c r="I134" s="145">
        <f t="shared" si="136"/>
        <v>0</v>
      </c>
      <c r="J134" s="145">
        <f t="shared" si="136"/>
        <v>0</v>
      </c>
      <c r="K134" s="145">
        <f t="shared" si="136"/>
        <v>0</v>
      </c>
      <c r="L134" s="145">
        <f t="shared" si="136"/>
        <v>0</v>
      </c>
      <c r="M134" s="145">
        <f t="shared" si="136"/>
        <v>0</v>
      </c>
      <c r="N134" s="145">
        <f t="shared" si="136"/>
        <v>0</v>
      </c>
      <c r="O134" s="145">
        <f t="shared" si="136"/>
        <v>0</v>
      </c>
      <c r="P134" s="145">
        <f t="shared" si="136"/>
        <v>0</v>
      </c>
      <c r="Q134" s="145">
        <f t="shared" si="136"/>
        <v>0</v>
      </c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1"/>
      <c r="AD134" s="181"/>
      <c r="AE134" s="181"/>
      <c r="AF134" s="181"/>
      <c r="AG134" s="182"/>
    </row>
    <row r="135" spans="1:33" s="174" customFormat="1" ht="35.1" customHeight="1">
      <c r="B135" s="241">
        <v>544</v>
      </c>
      <c r="C135" s="242" t="s">
        <v>372</v>
      </c>
      <c r="D135" s="145">
        <f>SUM(D136:D137)</f>
        <v>0</v>
      </c>
      <c r="E135" s="145">
        <f t="shared" ref="E135:Q135" si="137">SUM(E136:E137)</f>
        <v>0</v>
      </c>
      <c r="F135" s="145">
        <f t="shared" si="137"/>
        <v>0</v>
      </c>
      <c r="G135" s="145">
        <f t="shared" si="137"/>
        <v>0</v>
      </c>
      <c r="H135" s="145">
        <f t="shared" si="137"/>
        <v>0</v>
      </c>
      <c r="I135" s="145">
        <f t="shared" si="137"/>
        <v>0</v>
      </c>
      <c r="J135" s="145">
        <f t="shared" si="137"/>
        <v>0</v>
      </c>
      <c r="K135" s="145">
        <f t="shared" si="137"/>
        <v>0</v>
      </c>
      <c r="L135" s="145">
        <f t="shared" si="137"/>
        <v>0</v>
      </c>
      <c r="M135" s="145">
        <f t="shared" si="137"/>
        <v>0</v>
      </c>
      <c r="N135" s="145">
        <f t="shared" ref="N135" si="138">SUM(N136:N137)</f>
        <v>0</v>
      </c>
      <c r="O135" s="145">
        <f t="shared" si="137"/>
        <v>0</v>
      </c>
      <c r="P135" s="145">
        <f t="shared" si="137"/>
        <v>0</v>
      </c>
      <c r="Q135" s="145">
        <f t="shared" si="137"/>
        <v>0</v>
      </c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1"/>
      <c r="AD135" s="181"/>
      <c r="AE135" s="181"/>
      <c r="AF135" s="181"/>
      <c r="AG135" s="182"/>
    </row>
    <row r="136" spans="1:33" s="174" customFormat="1" ht="35.1" customHeight="1">
      <c r="B136" s="147">
        <v>5443</v>
      </c>
      <c r="C136" s="148" t="s">
        <v>373</v>
      </c>
      <c r="D136" s="62">
        <f t="shared" ref="D136:D137" si="139">SUM(E136:G136)</f>
        <v>0</v>
      </c>
      <c r="E136" s="66"/>
      <c r="F136" s="160"/>
      <c r="G136" s="62">
        <f t="shared" ref="G136:G137" si="140">SUM(H136:Q136)</f>
        <v>0</v>
      </c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1"/>
      <c r="AD136" s="181"/>
      <c r="AE136" s="181"/>
      <c r="AF136" s="181"/>
      <c r="AG136" s="182"/>
    </row>
    <row r="137" spans="1:33" s="174" customFormat="1" ht="35.1" customHeight="1">
      <c r="B137" s="243">
        <v>5445</v>
      </c>
      <c r="C137" s="148" t="s">
        <v>374</v>
      </c>
      <c r="D137" s="62">
        <f t="shared" si="139"/>
        <v>0</v>
      </c>
      <c r="E137" s="66"/>
      <c r="F137" s="160"/>
      <c r="G137" s="62">
        <f t="shared" si="140"/>
        <v>0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1"/>
      <c r="AD137" s="181"/>
      <c r="AE137" s="181"/>
      <c r="AF137" s="181"/>
      <c r="AG137" s="182"/>
    </row>
    <row r="138" spans="1:33" s="166" customFormat="1" ht="35.1" customHeight="1">
      <c r="A138" s="321" t="s">
        <v>381</v>
      </c>
      <c r="B138" s="322"/>
      <c r="C138" s="322"/>
      <c r="D138" s="195">
        <f>D139+D141</f>
        <v>76000</v>
      </c>
      <c r="E138" s="195">
        <f t="shared" ref="E138" si="141">E139+E141</f>
        <v>0</v>
      </c>
      <c r="F138" s="195">
        <f t="shared" ref="F138:Q138" si="142">F139+F141</f>
        <v>76000</v>
      </c>
      <c r="G138" s="195">
        <f t="shared" si="142"/>
        <v>0</v>
      </c>
      <c r="H138" s="195">
        <f t="shared" si="142"/>
        <v>0</v>
      </c>
      <c r="I138" s="195">
        <f t="shared" si="142"/>
        <v>0</v>
      </c>
      <c r="J138" s="195">
        <f t="shared" si="142"/>
        <v>0</v>
      </c>
      <c r="K138" s="195">
        <f t="shared" si="142"/>
        <v>0</v>
      </c>
      <c r="L138" s="195">
        <f t="shared" ref="L138" si="143">L139+L141</f>
        <v>0</v>
      </c>
      <c r="M138" s="195">
        <f t="shared" si="142"/>
        <v>0</v>
      </c>
      <c r="N138" s="195">
        <f t="shared" ref="N138" si="144">N139+N141</f>
        <v>0</v>
      </c>
      <c r="O138" s="195">
        <f t="shared" si="142"/>
        <v>0</v>
      </c>
      <c r="P138" s="195">
        <f t="shared" si="142"/>
        <v>0</v>
      </c>
      <c r="Q138" s="195">
        <f t="shared" si="142"/>
        <v>0</v>
      </c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65"/>
      <c r="AD138" s="165"/>
      <c r="AE138" s="165"/>
      <c r="AF138" s="165"/>
    </row>
    <row r="139" spans="1:33" s="167" customFormat="1" ht="35.1" customHeight="1">
      <c r="A139" s="197"/>
      <c r="B139" s="198" t="s">
        <v>159</v>
      </c>
      <c r="C139" s="199" t="s">
        <v>122</v>
      </c>
      <c r="D139" s="200">
        <f>D140</f>
        <v>32000</v>
      </c>
      <c r="E139" s="200">
        <f t="shared" ref="E139:Q139" si="145">E140</f>
        <v>0</v>
      </c>
      <c r="F139" s="200">
        <f t="shared" si="145"/>
        <v>32000</v>
      </c>
      <c r="G139" s="200">
        <f t="shared" si="145"/>
        <v>0</v>
      </c>
      <c r="H139" s="200">
        <f t="shared" si="145"/>
        <v>0</v>
      </c>
      <c r="I139" s="200">
        <f t="shared" si="145"/>
        <v>0</v>
      </c>
      <c r="J139" s="200">
        <f t="shared" si="145"/>
        <v>0</v>
      </c>
      <c r="K139" s="200">
        <f t="shared" si="145"/>
        <v>0</v>
      </c>
      <c r="L139" s="200">
        <f t="shared" si="145"/>
        <v>0</v>
      </c>
      <c r="M139" s="200">
        <f t="shared" si="145"/>
        <v>0</v>
      </c>
      <c r="N139" s="200">
        <f t="shared" si="145"/>
        <v>0</v>
      </c>
      <c r="O139" s="200">
        <f t="shared" si="145"/>
        <v>0</v>
      </c>
      <c r="P139" s="200">
        <f t="shared" si="145"/>
        <v>0</v>
      </c>
      <c r="Q139" s="200">
        <f t="shared" si="145"/>
        <v>0</v>
      </c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172"/>
      <c r="AD139" s="172"/>
      <c r="AE139" s="172"/>
      <c r="AF139" s="172"/>
    </row>
    <row r="140" spans="1:33" s="174" customFormat="1" ht="35.1" customHeight="1">
      <c r="A140" s="202" t="s">
        <v>180</v>
      </c>
      <c r="B140" s="203" t="s">
        <v>162</v>
      </c>
      <c r="C140" s="204" t="s">
        <v>55</v>
      </c>
      <c r="D140" s="177">
        <f t="shared" ref="D140" si="146">SUM(E140:G140)</f>
        <v>32000</v>
      </c>
      <c r="E140" s="205"/>
      <c r="F140" s="206">
        <v>32000</v>
      </c>
      <c r="G140" s="207">
        <f t="shared" ref="G140" si="147">SUM(H140:Q140)</f>
        <v>0</v>
      </c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1"/>
      <c r="AD140" s="181"/>
      <c r="AE140" s="181"/>
      <c r="AF140" s="181"/>
    </row>
    <row r="141" spans="1:33" s="167" customFormat="1" ht="35.1" customHeight="1">
      <c r="A141" s="197"/>
      <c r="B141" s="208" t="s">
        <v>163</v>
      </c>
      <c r="C141" s="199" t="s">
        <v>164</v>
      </c>
      <c r="D141" s="200">
        <f>D142</f>
        <v>44000</v>
      </c>
      <c r="E141" s="200">
        <f t="shared" ref="E141:Q141" si="148">E142</f>
        <v>0</v>
      </c>
      <c r="F141" s="200">
        <f t="shared" si="148"/>
        <v>44000</v>
      </c>
      <c r="G141" s="200">
        <f t="shared" si="148"/>
        <v>0</v>
      </c>
      <c r="H141" s="200">
        <f t="shared" si="148"/>
        <v>0</v>
      </c>
      <c r="I141" s="200">
        <f t="shared" si="148"/>
        <v>0</v>
      </c>
      <c r="J141" s="200">
        <f t="shared" si="148"/>
        <v>0</v>
      </c>
      <c r="K141" s="200">
        <f t="shared" si="148"/>
        <v>0</v>
      </c>
      <c r="L141" s="200">
        <f t="shared" si="148"/>
        <v>0</v>
      </c>
      <c r="M141" s="200">
        <f t="shared" si="148"/>
        <v>0</v>
      </c>
      <c r="N141" s="200">
        <f t="shared" si="148"/>
        <v>0</v>
      </c>
      <c r="O141" s="200">
        <f t="shared" si="148"/>
        <v>0</v>
      </c>
      <c r="P141" s="200">
        <f t="shared" si="148"/>
        <v>0</v>
      </c>
      <c r="Q141" s="200">
        <f t="shared" si="148"/>
        <v>0</v>
      </c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172"/>
      <c r="AD141" s="172"/>
      <c r="AE141" s="172"/>
      <c r="AF141" s="172"/>
    </row>
    <row r="142" spans="1:33" s="174" customFormat="1" ht="35.1" customHeight="1">
      <c r="A142" s="202" t="s">
        <v>165</v>
      </c>
      <c r="B142" s="203" t="s">
        <v>171</v>
      </c>
      <c r="C142" s="204" t="s">
        <v>172</v>
      </c>
      <c r="D142" s="177">
        <f t="shared" ref="D142" si="149">SUM(E142:G142)</f>
        <v>44000</v>
      </c>
      <c r="E142" s="205"/>
      <c r="F142" s="206">
        <v>44000</v>
      </c>
      <c r="G142" s="207">
        <f t="shared" ref="G142" si="150">SUM(H142:Q142)</f>
        <v>0</v>
      </c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1"/>
      <c r="AD142" s="181"/>
      <c r="AE142" s="181"/>
      <c r="AF142" s="181"/>
    </row>
    <row r="143" spans="1:33" s="166" customFormat="1" ht="35.1" customHeight="1">
      <c r="A143" s="321" t="s">
        <v>368</v>
      </c>
      <c r="B143" s="323"/>
      <c r="C143" s="323"/>
      <c r="D143" s="195">
        <f>D144+D146+D148+D150+D152</f>
        <v>0</v>
      </c>
      <c r="E143" s="195">
        <f t="shared" ref="E143" si="151">E144+E146+E148+E150+E152</f>
        <v>0</v>
      </c>
      <c r="F143" s="195">
        <f t="shared" ref="F143:Q143" si="152">F144+F146+F148+F150+F152</f>
        <v>0</v>
      </c>
      <c r="G143" s="195">
        <f t="shared" si="152"/>
        <v>0</v>
      </c>
      <c r="H143" s="195">
        <f t="shared" si="152"/>
        <v>0</v>
      </c>
      <c r="I143" s="195">
        <f t="shared" si="152"/>
        <v>0</v>
      </c>
      <c r="J143" s="195">
        <f t="shared" si="152"/>
        <v>0</v>
      </c>
      <c r="K143" s="195">
        <f t="shared" si="152"/>
        <v>0</v>
      </c>
      <c r="L143" s="195">
        <f t="shared" ref="L143" si="153">L144+L146+L148+L150+L152</f>
        <v>0</v>
      </c>
      <c r="M143" s="195">
        <f t="shared" si="152"/>
        <v>0</v>
      </c>
      <c r="N143" s="195">
        <f t="shared" ref="N143" si="154">N144+N146+N148+N150+N152</f>
        <v>0</v>
      </c>
      <c r="O143" s="195">
        <f t="shared" si="152"/>
        <v>0</v>
      </c>
      <c r="P143" s="195">
        <f t="shared" si="152"/>
        <v>0</v>
      </c>
      <c r="Q143" s="195">
        <f t="shared" si="152"/>
        <v>0</v>
      </c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65"/>
      <c r="AD143" s="165"/>
      <c r="AE143" s="165"/>
      <c r="AF143" s="165"/>
    </row>
    <row r="144" spans="1:33" s="167" customFormat="1" ht="35.1" customHeight="1">
      <c r="A144" s="197"/>
      <c r="B144" s="208" t="s">
        <v>148</v>
      </c>
      <c r="C144" s="199" t="s">
        <v>149</v>
      </c>
      <c r="D144" s="200">
        <f>D145</f>
        <v>0</v>
      </c>
      <c r="E144" s="200">
        <f t="shared" ref="E144:Q144" si="155">E145</f>
        <v>0</v>
      </c>
      <c r="F144" s="200">
        <f t="shared" si="155"/>
        <v>0</v>
      </c>
      <c r="G144" s="200">
        <f t="shared" si="155"/>
        <v>0</v>
      </c>
      <c r="H144" s="200">
        <f t="shared" si="155"/>
        <v>0</v>
      </c>
      <c r="I144" s="200">
        <f t="shared" si="155"/>
        <v>0</v>
      </c>
      <c r="J144" s="200">
        <f t="shared" si="155"/>
        <v>0</v>
      </c>
      <c r="K144" s="200">
        <f t="shared" si="155"/>
        <v>0</v>
      </c>
      <c r="L144" s="200">
        <f t="shared" si="155"/>
        <v>0</v>
      </c>
      <c r="M144" s="200">
        <f t="shared" si="155"/>
        <v>0</v>
      </c>
      <c r="N144" s="200">
        <f t="shared" si="155"/>
        <v>0</v>
      </c>
      <c r="O144" s="200">
        <f t="shared" si="155"/>
        <v>0</v>
      </c>
      <c r="P144" s="200">
        <f t="shared" si="155"/>
        <v>0</v>
      </c>
      <c r="Q144" s="200">
        <f t="shared" si="155"/>
        <v>0</v>
      </c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172"/>
      <c r="AD144" s="172"/>
      <c r="AE144" s="172"/>
      <c r="AF144" s="172"/>
    </row>
    <row r="145" spans="1:32" s="174" customFormat="1" ht="35.1" customHeight="1">
      <c r="A145" s="202" t="s">
        <v>167</v>
      </c>
      <c r="B145" s="209" t="s">
        <v>150</v>
      </c>
      <c r="C145" s="210" t="s">
        <v>30</v>
      </c>
      <c r="D145" s="177">
        <f t="shared" ref="D145" si="156">SUM(E145:G145)</f>
        <v>0</v>
      </c>
      <c r="E145" s="205"/>
      <c r="F145" s="206"/>
      <c r="G145" s="207">
        <f t="shared" ref="G145" si="157">SUM(H145:Q145)</f>
        <v>0</v>
      </c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1"/>
      <c r="AD145" s="181"/>
      <c r="AE145" s="181"/>
      <c r="AF145" s="181"/>
    </row>
    <row r="146" spans="1:32" s="167" customFormat="1" ht="35.1" customHeight="1">
      <c r="A146" s="197"/>
      <c r="B146" s="208" t="s">
        <v>151</v>
      </c>
      <c r="C146" s="199" t="s">
        <v>32</v>
      </c>
      <c r="D146" s="200">
        <f>D147</f>
        <v>0</v>
      </c>
      <c r="E146" s="200">
        <f t="shared" ref="E146:Q146" si="158">E147</f>
        <v>0</v>
      </c>
      <c r="F146" s="200">
        <f t="shared" si="158"/>
        <v>0</v>
      </c>
      <c r="G146" s="200">
        <f t="shared" si="158"/>
        <v>0</v>
      </c>
      <c r="H146" s="200">
        <f t="shared" si="158"/>
        <v>0</v>
      </c>
      <c r="I146" s="200">
        <f t="shared" si="158"/>
        <v>0</v>
      </c>
      <c r="J146" s="200">
        <f t="shared" si="158"/>
        <v>0</v>
      </c>
      <c r="K146" s="200">
        <f t="shared" si="158"/>
        <v>0</v>
      </c>
      <c r="L146" s="200">
        <f t="shared" si="158"/>
        <v>0</v>
      </c>
      <c r="M146" s="200">
        <f t="shared" si="158"/>
        <v>0</v>
      </c>
      <c r="N146" s="200">
        <f t="shared" si="158"/>
        <v>0</v>
      </c>
      <c r="O146" s="200">
        <f t="shared" si="158"/>
        <v>0</v>
      </c>
      <c r="P146" s="200">
        <f t="shared" si="158"/>
        <v>0</v>
      </c>
      <c r="Q146" s="200">
        <f t="shared" si="158"/>
        <v>0</v>
      </c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172"/>
      <c r="AD146" s="172"/>
      <c r="AE146" s="172"/>
      <c r="AF146" s="172"/>
    </row>
    <row r="147" spans="1:32" s="174" customFormat="1" ht="35.1" customHeight="1">
      <c r="A147" s="202" t="s">
        <v>181</v>
      </c>
      <c r="B147" s="209" t="s">
        <v>31</v>
      </c>
      <c r="C147" s="210" t="s">
        <v>32</v>
      </c>
      <c r="D147" s="177">
        <f t="shared" ref="D147" si="159">SUM(E147:G147)</f>
        <v>0</v>
      </c>
      <c r="E147" s="205"/>
      <c r="F147" s="206"/>
      <c r="G147" s="207">
        <f t="shared" ref="G147" si="160">SUM(H147:Q147)</f>
        <v>0</v>
      </c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1"/>
      <c r="AD147" s="181"/>
      <c r="AE147" s="181"/>
      <c r="AF147" s="181"/>
    </row>
    <row r="148" spans="1:32" s="167" customFormat="1" ht="35.1" customHeight="1">
      <c r="A148" s="197"/>
      <c r="B148" s="208" t="s">
        <v>152</v>
      </c>
      <c r="C148" s="211" t="s">
        <v>173</v>
      </c>
      <c r="D148" s="200">
        <f>D149</f>
        <v>0</v>
      </c>
      <c r="E148" s="200">
        <f t="shared" ref="E148:Q148" si="161">E149</f>
        <v>0</v>
      </c>
      <c r="F148" s="200">
        <f t="shared" si="161"/>
        <v>0</v>
      </c>
      <c r="G148" s="200">
        <f t="shared" si="161"/>
        <v>0</v>
      </c>
      <c r="H148" s="200">
        <f t="shared" si="161"/>
        <v>0</v>
      </c>
      <c r="I148" s="200">
        <f t="shared" si="161"/>
        <v>0</v>
      </c>
      <c r="J148" s="200">
        <f t="shared" si="161"/>
        <v>0</v>
      </c>
      <c r="K148" s="200">
        <f t="shared" si="161"/>
        <v>0</v>
      </c>
      <c r="L148" s="200">
        <f t="shared" si="161"/>
        <v>0</v>
      </c>
      <c r="M148" s="200">
        <f t="shared" si="161"/>
        <v>0</v>
      </c>
      <c r="N148" s="200">
        <f t="shared" si="161"/>
        <v>0</v>
      </c>
      <c r="O148" s="200">
        <f t="shared" si="161"/>
        <v>0</v>
      </c>
      <c r="P148" s="200">
        <f t="shared" si="161"/>
        <v>0</v>
      </c>
      <c r="Q148" s="200">
        <f t="shared" si="161"/>
        <v>0</v>
      </c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172"/>
      <c r="AD148" s="172"/>
      <c r="AE148" s="172"/>
      <c r="AF148" s="172"/>
    </row>
    <row r="149" spans="1:32" s="174" customFormat="1" ht="35.1" customHeight="1">
      <c r="A149" s="202" t="s">
        <v>168</v>
      </c>
      <c r="B149" s="209" t="s">
        <v>153</v>
      </c>
      <c r="C149" s="210" t="s">
        <v>174</v>
      </c>
      <c r="D149" s="177">
        <f t="shared" ref="D149" si="162">SUM(E149:G149)</f>
        <v>0</v>
      </c>
      <c r="E149" s="205"/>
      <c r="F149" s="206"/>
      <c r="G149" s="207">
        <f>SUM(H149:Q149)</f>
        <v>0</v>
      </c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1"/>
      <c r="AD149" s="181"/>
      <c r="AE149" s="181"/>
      <c r="AF149" s="181"/>
    </row>
    <row r="150" spans="1:32" s="167" customFormat="1" ht="35.1" customHeight="1">
      <c r="A150" s="197"/>
      <c r="B150" s="208" t="s">
        <v>154</v>
      </c>
      <c r="C150" s="199" t="s">
        <v>120</v>
      </c>
      <c r="D150" s="200">
        <f>D151</f>
        <v>0</v>
      </c>
      <c r="E150" s="200">
        <f t="shared" ref="E150:Q150" si="163">E151</f>
        <v>0</v>
      </c>
      <c r="F150" s="200">
        <f t="shared" si="163"/>
        <v>0</v>
      </c>
      <c r="G150" s="200">
        <f t="shared" si="163"/>
        <v>0</v>
      </c>
      <c r="H150" s="200">
        <f t="shared" si="163"/>
        <v>0</v>
      </c>
      <c r="I150" s="200">
        <f t="shared" si="163"/>
        <v>0</v>
      </c>
      <c r="J150" s="200">
        <f t="shared" si="163"/>
        <v>0</v>
      </c>
      <c r="K150" s="200">
        <f t="shared" si="163"/>
        <v>0</v>
      </c>
      <c r="L150" s="200">
        <f t="shared" si="163"/>
        <v>0</v>
      </c>
      <c r="M150" s="200">
        <f t="shared" si="163"/>
        <v>0</v>
      </c>
      <c r="N150" s="200">
        <f t="shared" si="163"/>
        <v>0</v>
      </c>
      <c r="O150" s="200">
        <f t="shared" si="163"/>
        <v>0</v>
      </c>
      <c r="P150" s="200">
        <f t="shared" si="163"/>
        <v>0</v>
      </c>
      <c r="Q150" s="200">
        <f t="shared" si="163"/>
        <v>0</v>
      </c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172"/>
      <c r="AD150" s="172"/>
      <c r="AE150" s="172"/>
      <c r="AF150" s="172"/>
    </row>
    <row r="151" spans="1:32" s="174" customFormat="1" ht="35.1" customHeight="1">
      <c r="A151" s="202" t="s">
        <v>182</v>
      </c>
      <c r="B151" s="209" t="s">
        <v>155</v>
      </c>
      <c r="C151" s="210" t="s">
        <v>34</v>
      </c>
      <c r="D151" s="177">
        <f t="shared" ref="D151" si="164">SUM(E151:G151)</f>
        <v>0</v>
      </c>
      <c r="E151" s="205"/>
      <c r="F151" s="206"/>
      <c r="G151" s="207">
        <f>SUM(H151:Q151)</f>
        <v>0</v>
      </c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1"/>
      <c r="AD151" s="181"/>
      <c r="AE151" s="181"/>
      <c r="AF151" s="181"/>
    </row>
    <row r="152" spans="1:32" s="167" customFormat="1" ht="35.1" customHeight="1">
      <c r="A152" s="197"/>
      <c r="B152" s="198" t="s">
        <v>159</v>
      </c>
      <c r="C152" s="199" t="s">
        <v>122</v>
      </c>
      <c r="D152" s="200">
        <f>D153</f>
        <v>0</v>
      </c>
      <c r="E152" s="200">
        <f t="shared" ref="E152:Q152" si="165">E153</f>
        <v>0</v>
      </c>
      <c r="F152" s="200">
        <f t="shared" si="165"/>
        <v>0</v>
      </c>
      <c r="G152" s="200">
        <f t="shared" si="165"/>
        <v>0</v>
      </c>
      <c r="H152" s="200">
        <f t="shared" si="165"/>
        <v>0</v>
      </c>
      <c r="I152" s="200">
        <f t="shared" si="165"/>
        <v>0</v>
      </c>
      <c r="J152" s="200">
        <f t="shared" si="165"/>
        <v>0</v>
      </c>
      <c r="K152" s="200">
        <f t="shared" si="165"/>
        <v>0</v>
      </c>
      <c r="L152" s="200">
        <f t="shared" si="165"/>
        <v>0</v>
      </c>
      <c r="M152" s="200">
        <f t="shared" si="165"/>
        <v>0</v>
      </c>
      <c r="N152" s="200">
        <f t="shared" si="165"/>
        <v>0</v>
      </c>
      <c r="O152" s="200">
        <f t="shared" si="165"/>
        <v>0</v>
      </c>
      <c r="P152" s="200">
        <f t="shared" si="165"/>
        <v>0</v>
      </c>
      <c r="Q152" s="200">
        <f t="shared" si="165"/>
        <v>0</v>
      </c>
      <c r="R152" s="180"/>
      <c r="S152" s="317"/>
      <c r="T152" s="318"/>
      <c r="U152" s="201"/>
      <c r="V152" s="201"/>
      <c r="W152" s="201"/>
      <c r="X152" s="201"/>
      <c r="Y152" s="201"/>
      <c r="Z152" s="201"/>
      <c r="AA152" s="201"/>
      <c r="AB152" s="201"/>
      <c r="AC152" s="172"/>
      <c r="AD152" s="172"/>
      <c r="AE152" s="172"/>
      <c r="AF152" s="172"/>
    </row>
    <row r="153" spans="1:32" s="174" customFormat="1" ht="35.1" customHeight="1">
      <c r="A153" s="202" t="s">
        <v>169</v>
      </c>
      <c r="B153" s="203" t="s">
        <v>160</v>
      </c>
      <c r="C153" s="212" t="s">
        <v>47</v>
      </c>
      <c r="D153" s="177">
        <f t="shared" ref="D153" si="166">SUM(E153:G153)</f>
        <v>0</v>
      </c>
      <c r="E153" s="205"/>
      <c r="F153" s="213"/>
      <c r="G153" s="207">
        <f>SUM(H153:Q153)</f>
        <v>0</v>
      </c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80"/>
      <c r="S153" s="339" t="s">
        <v>352</v>
      </c>
      <c r="T153" s="340"/>
      <c r="U153" s="180"/>
      <c r="V153" s="180"/>
      <c r="W153" s="180"/>
      <c r="X153" s="180"/>
      <c r="Y153" s="180"/>
      <c r="Z153" s="180"/>
      <c r="AA153" s="180"/>
      <c r="AB153" s="180"/>
      <c r="AC153" s="181"/>
      <c r="AD153" s="181"/>
      <c r="AE153" s="181"/>
      <c r="AF153" s="181"/>
    </row>
    <row r="154" spans="1:32" s="166" customFormat="1" ht="35.1" customHeight="1">
      <c r="A154" s="324" t="s">
        <v>382</v>
      </c>
      <c r="B154" s="325"/>
      <c r="C154" s="325"/>
      <c r="D154" s="195">
        <f>D155+D157+D159+D161+D164</f>
        <v>0</v>
      </c>
      <c r="E154" s="195">
        <f t="shared" ref="E154:Q154" si="167">E155+E157+E159+E161+E164</f>
        <v>0</v>
      </c>
      <c r="F154" s="195">
        <f t="shared" si="167"/>
        <v>0</v>
      </c>
      <c r="G154" s="195">
        <f t="shared" si="167"/>
        <v>0</v>
      </c>
      <c r="H154" s="195">
        <f t="shared" si="167"/>
        <v>0</v>
      </c>
      <c r="I154" s="195">
        <f t="shared" si="167"/>
        <v>0</v>
      </c>
      <c r="J154" s="195">
        <f t="shared" si="167"/>
        <v>0</v>
      </c>
      <c r="K154" s="195">
        <f t="shared" si="167"/>
        <v>0</v>
      </c>
      <c r="L154" s="195">
        <f t="shared" si="167"/>
        <v>0</v>
      </c>
      <c r="M154" s="195">
        <f t="shared" si="167"/>
        <v>0</v>
      </c>
      <c r="N154" s="195">
        <f t="shared" si="167"/>
        <v>0</v>
      </c>
      <c r="O154" s="195">
        <f t="shared" si="167"/>
        <v>0</v>
      </c>
      <c r="P154" s="195">
        <f t="shared" si="167"/>
        <v>0</v>
      </c>
      <c r="Q154" s="195">
        <f t="shared" si="167"/>
        <v>0</v>
      </c>
      <c r="R154" s="338"/>
      <c r="S154" s="338"/>
      <c r="T154" s="338"/>
      <c r="U154" s="196"/>
      <c r="V154" s="196"/>
      <c r="W154" s="196"/>
      <c r="X154" s="196"/>
      <c r="Y154" s="196"/>
      <c r="Z154" s="196"/>
      <c r="AA154" s="196"/>
      <c r="AB154" s="196"/>
      <c r="AC154" s="165"/>
      <c r="AD154" s="165"/>
      <c r="AE154" s="165"/>
      <c r="AF154" s="165"/>
    </row>
    <row r="155" spans="1:32" s="167" customFormat="1" ht="35.1" customHeight="1">
      <c r="A155" s="197"/>
      <c r="B155" s="208" t="s">
        <v>148</v>
      </c>
      <c r="C155" s="199" t="s">
        <v>149</v>
      </c>
      <c r="D155" s="200">
        <f>D156</f>
        <v>0</v>
      </c>
      <c r="E155" s="200">
        <f t="shared" ref="E155:Q155" si="168">E156</f>
        <v>0</v>
      </c>
      <c r="F155" s="200">
        <f t="shared" si="168"/>
        <v>0</v>
      </c>
      <c r="G155" s="200">
        <f t="shared" si="168"/>
        <v>0</v>
      </c>
      <c r="H155" s="200">
        <f t="shared" si="168"/>
        <v>0</v>
      </c>
      <c r="I155" s="200">
        <f t="shared" si="168"/>
        <v>0</v>
      </c>
      <c r="J155" s="200">
        <f t="shared" si="168"/>
        <v>0</v>
      </c>
      <c r="K155" s="200">
        <f t="shared" si="168"/>
        <v>0</v>
      </c>
      <c r="L155" s="200">
        <f t="shared" si="168"/>
        <v>0</v>
      </c>
      <c r="M155" s="200">
        <f t="shared" si="168"/>
        <v>0</v>
      </c>
      <c r="N155" s="200">
        <f t="shared" si="168"/>
        <v>0</v>
      </c>
      <c r="O155" s="200">
        <f t="shared" si="168"/>
        <v>0</v>
      </c>
      <c r="P155" s="200">
        <f t="shared" si="168"/>
        <v>0</v>
      </c>
      <c r="Q155" s="200">
        <f t="shared" si="168"/>
        <v>0</v>
      </c>
      <c r="R155" s="338"/>
      <c r="S155" s="338"/>
      <c r="T155" s="338"/>
      <c r="U155" s="201"/>
      <c r="V155" s="201"/>
      <c r="W155" s="201"/>
      <c r="X155" s="201"/>
      <c r="Y155" s="201"/>
      <c r="Z155" s="201"/>
      <c r="AA155" s="201"/>
      <c r="AB155" s="201"/>
      <c r="AC155" s="172"/>
      <c r="AD155" s="172"/>
      <c r="AE155" s="172"/>
      <c r="AF155" s="172"/>
    </row>
    <row r="156" spans="1:32" s="174" customFormat="1" ht="35.1" customHeight="1">
      <c r="A156" s="202"/>
      <c r="B156" s="209" t="s">
        <v>150</v>
      </c>
      <c r="C156" s="210" t="s">
        <v>30</v>
      </c>
      <c r="D156" s="177">
        <f t="shared" ref="D156" si="169">SUM(E156:G156)</f>
        <v>0</v>
      </c>
      <c r="E156" s="205"/>
      <c r="F156" s="213"/>
      <c r="G156" s="207">
        <f t="shared" ref="G156:G158" si="170">SUM(H156:Q156)</f>
        <v>0</v>
      </c>
      <c r="H156" s="178"/>
      <c r="I156" s="178"/>
      <c r="J156" s="178"/>
      <c r="K156" s="178"/>
      <c r="L156" s="178"/>
      <c r="M156" s="206"/>
      <c r="N156" s="254"/>
      <c r="O156" s="178"/>
      <c r="P156" s="178"/>
      <c r="Q156" s="178"/>
      <c r="R156" s="338"/>
      <c r="S156" s="338"/>
      <c r="T156" s="338"/>
      <c r="U156" s="180"/>
      <c r="V156" s="180"/>
      <c r="W156" s="180"/>
      <c r="X156" s="180"/>
      <c r="Y156" s="180"/>
      <c r="Z156" s="180"/>
      <c r="AA156" s="180"/>
      <c r="AB156" s="180"/>
      <c r="AC156" s="181"/>
      <c r="AD156" s="181"/>
      <c r="AE156" s="181"/>
      <c r="AF156" s="181"/>
    </row>
    <row r="157" spans="1:32" s="167" customFormat="1" ht="35.1" customHeight="1">
      <c r="A157" s="197"/>
      <c r="B157" s="208" t="s">
        <v>151</v>
      </c>
      <c r="C157" s="199" t="s">
        <v>32</v>
      </c>
      <c r="D157" s="200">
        <f>D158</f>
        <v>0</v>
      </c>
      <c r="E157" s="200">
        <f t="shared" ref="E157:Q157" si="171">E158</f>
        <v>0</v>
      </c>
      <c r="F157" s="200">
        <f t="shared" si="171"/>
        <v>0</v>
      </c>
      <c r="G157" s="200">
        <f t="shared" si="171"/>
        <v>0</v>
      </c>
      <c r="H157" s="200">
        <f t="shared" si="171"/>
        <v>0</v>
      </c>
      <c r="I157" s="200">
        <f t="shared" si="171"/>
        <v>0</v>
      </c>
      <c r="J157" s="200">
        <f t="shared" si="171"/>
        <v>0</v>
      </c>
      <c r="K157" s="200">
        <f t="shared" si="171"/>
        <v>0</v>
      </c>
      <c r="L157" s="200">
        <f t="shared" si="171"/>
        <v>0</v>
      </c>
      <c r="M157" s="200">
        <f t="shared" si="171"/>
        <v>0</v>
      </c>
      <c r="N157" s="200">
        <f t="shared" si="171"/>
        <v>0</v>
      </c>
      <c r="O157" s="200">
        <f t="shared" si="171"/>
        <v>0</v>
      </c>
      <c r="P157" s="200">
        <f t="shared" si="171"/>
        <v>0</v>
      </c>
      <c r="Q157" s="200">
        <f t="shared" si="171"/>
        <v>0</v>
      </c>
      <c r="R157" s="338"/>
      <c r="S157" s="338"/>
      <c r="T157" s="338"/>
      <c r="U157" s="201"/>
      <c r="V157" s="201"/>
      <c r="W157" s="201"/>
      <c r="X157" s="201"/>
      <c r="Y157" s="201"/>
      <c r="Z157" s="201"/>
      <c r="AA157" s="201"/>
      <c r="AB157" s="201"/>
      <c r="AC157" s="172"/>
      <c r="AD157" s="172"/>
      <c r="AE157" s="172"/>
      <c r="AF157" s="172"/>
    </row>
    <row r="158" spans="1:32" s="174" customFormat="1" ht="35.1" customHeight="1">
      <c r="A158" s="202"/>
      <c r="B158" s="209" t="s">
        <v>31</v>
      </c>
      <c r="C158" s="210" t="s">
        <v>32</v>
      </c>
      <c r="D158" s="177">
        <f t="shared" ref="D158" si="172">SUM(E158:G158)</f>
        <v>0</v>
      </c>
      <c r="E158" s="205"/>
      <c r="F158" s="205"/>
      <c r="G158" s="207">
        <f t="shared" si="170"/>
        <v>0</v>
      </c>
      <c r="H158" s="178"/>
      <c r="I158" s="178"/>
      <c r="J158" s="178"/>
      <c r="K158" s="178"/>
      <c r="L158" s="178"/>
      <c r="M158" s="206"/>
      <c r="N158" s="254"/>
      <c r="O158" s="178"/>
      <c r="P158" s="178"/>
      <c r="Q158" s="178"/>
      <c r="R158" s="338"/>
      <c r="S158" s="338"/>
      <c r="T158" s="338"/>
      <c r="U158" s="180"/>
      <c r="V158" s="180"/>
      <c r="W158" s="180"/>
      <c r="X158" s="180"/>
      <c r="Y158" s="180"/>
      <c r="Z158" s="180"/>
      <c r="AA158" s="180"/>
      <c r="AB158" s="180"/>
      <c r="AC158" s="181"/>
      <c r="AD158" s="181"/>
      <c r="AE158" s="181"/>
      <c r="AF158" s="181"/>
    </row>
    <row r="159" spans="1:32" s="167" customFormat="1" ht="35.1" customHeight="1">
      <c r="A159" s="197"/>
      <c r="B159" s="208" t="s">
        <v>152</v>
      </c>
      <c r="C159" s="211" t="s">
        <v>173</v>
      </c>
      <c r="D159" s="200">
        <f>D160</f>
        <v>0</v>
      </c>
      <c r="E159" s="200">
        <f t="shared" ref="E159:Q159" si="173">E160</f>
        <v>0</v>
      </c>
      <c r="F159" s="200">
        <f t="shared" si="173"/>
        <v>0</v>
      </c>
      <c r="G159" s="200">
        <f t="shared" si="173"/>
        <v>0</v>
      </c>
      <c r="H159" s="200">
        <f t="shared" si="173"/>
        <v>0</v>
      </c>
      <c r="I159" s="200">
        <f t="shared" si="173"/>
        <v>0</v>
      </c>
      <c r="J159" s="200">
        <f t="shared" si="173"/>
        <v>0</v>
      </c>
      <c r="K159" s="200">
        <f t="shared" si="173"/>
        <v>0</v>
      </c>
      <c r="L159" s="200">
        <f t="shared" si="173"/>
        <v>0</v>
      </c>
      <c r="M159" s="200">
        <f t="shared" si="173"/>
        <v>0</v>
      </c>
      <c r="N159" s="200">
        <f t="shared" si="173"/>
        <v>0</v>
      </c>
      <c r="O159" s="200">
        <f t="shared" si="173"/>
        <v>0</v>
      </c>
      <c r="P159" s="200">
        <f t="shared" si="173"/>
        <v>0</v>
      </c>
      <c r="Q159" s="200">
        <f t="shared" si="173"/>
        <v>0</v>
      </c>
      <c r="R159" s="338"/>
      <c r="S159" s="338"/>
      <c r="T159" s="338"/>
      <c r="U159" s="201"/>
      <c r="V159" s="201"/>
      <c r="W159" s="201"/>
      <c r="X159" s="201"/>
      <c r="Y159" s="201"/>
      <c r="Z159" s="201"/>
      <c r="AA159" s="201"/>
      <c r="AB159" s="201"/>
      <c r="AC159" s="172"/>
      <c r="AD159" s="172"/>
      <c r="AE159" s="172"/>
      <c r="AF159" s="172"/>
    </row>
    <row r="160" spans="1:32" s="174" customFormat="1" ht="35.1" customHeight="1">
      <c r="A160" s="202"/>
      <c r="B160" s="209" t="s">
        <v>153</v>
      </c>
      <c r="C160" s="210" t="s">
        <v>174</v>
      </c>
      <c r="D160" s="177">
        <f t="shared" ref="D160" si="174">SUM(E160:G160)</f>
        <v>0</v>
      </c>
      <c r="E160" s="205"/>
      <c r="F160" s="205"/>
      <c r="G160" s="207">
        <f>SUM(H160:Q160)</f>
        <v>0</v>
      </c>
      <c r="H160" s="178"/>
      <c r="I160" s="178"/>
      <c r="J160" s="178"/>
      <c r="K160" s="178"/>
      <c r="L160" s="178"/>
      <c r="M160" s="206"/>
      <c r="N160" s="254"/>
      <c r="O160" s="178"/>
      <c r="P160" s="178"/>
      <c r="Q160" s="178"/>
      <c r="R160" s="338"/>
      <c r="S160" s="338"/>
      <c r="T160" s="338"/>
      <c r="U160" s="180"/>
      <c r="V160" s="180"/>
      <c r="W160" s="180"/>
      <c r="X160" s="180"/>
      <c r="Y160" s="180"/>
      <c r="Z160" s="180"/>
      <c r="AA160" s="180"/>
      <c r="AB160" s="180"/>
      <c r="AC160" s="181"/>
      <c r="AD160" s="181"/>
      <c r="AE160" s="181"/>
      <c r="AF160" s="181"/>
    </row>
    <row r="161" spans="1:33" s="214" customFormat="1" ht="35.1" customHeight="1">
      <c r="A161" s="197"/>
      <c r="B161" s="208" t="s">
        <v>154</v>
      </c>
      <c r="C161" s="199" t="s">
        <v>120</v>
      </c>
      <c r="D161" s="200">
        <f>D162+D163</f>
        <v>0</v>
      </c>
      <c r="E161" s="200">
        <f t="shared" ref="E161:Q161" si="175">E162+E163</f>
        <v>0</v>
      </c>
      <c r="F161" s="200">
        <f t="shared" si="175"/>
        <v>0</v>
      </c>
      <c r="G161" s="200">
        <f t="shared" si="175"/>
        <v>0</v>
      </c>
      <c r="H161" s="200">
        <f t="shared" si="175"/>
        <v>0</v>
      </c>
      <c r="I161" s="200">
        <f t="shared" si="175"/>
        <v>0</v>
      </c>
      <c r="J161" s="200">
        <f t="shared" si="175"/>
        <v>0</v>
      </c>
      <c r="K161" s="200">
        <f t="shared" si="175"/>
        <v>0</v>
      </c>
      <c r="L161" s="200">
        <f t="shared" si="175"/>
        <v>0</v>
      </c>
      <c r="M161" s="200">
        <f t="shared" si="175"/>
        <v>0</v>
      </c>
      <c r="N161" s="200">
        <f t="shared" si="175"/>
        <v>0</v>
      </c>
      <c r="O161" s="200">
        <f t="shared" si="175"/>
        <v>0</v>
      </c>
      <c r="P161" s="200">
        <f t="shared" si="175"/>
        <v>0</v>
      </c>
      <c r="Q161" s="200">
        <f t="shared" si="175"/>
        <v>0</v>
      </c>
      <c r="R161" s="338"/>
      <c r="S161" s="338"/>
      <c r="T161" s="338"/>
      <c r="U161" s="201"/>
      <c r="V161" s="201"/>
      <c r="W161" s="201"/>
      <c r="X161" s="201"/>
      <c r="Y161" s="201"/>
      <c r="Z161" s="201"/>
      <c r="AA161" s="201"/>
      <c r="AB161" s="201"/>
      <c r="AC161" s="172"/>
      <c r="AD161" s="172"/>
      <c r="AE161" s="172"/>
      <c r="AF161" s="172"/>
    </row>
    <row r="162" spans="1:33" s="174" customFormat="1" ht="35.1" customHeight="1">
      <c r="B162" s="175">
        <v>3211</v>
      </c>
      <c r="C162" s="176" t="s">
        <v>33</v>
      </c>
      <c r="D162" s="177">
        <f t="shared" ref="D162:D163" si="176">SUM(E162:G162)</f>
        <v>0</v>
      </c>
      <c r="E162" s="178"/>
      <c r="F162" s="178"/>
      <c r="G162" s="177">
        <f>SUM(H162:Q162)</f>
        <v>0</v>
      </c>
      <c r="H162" s="178"/>
      <c r="I162" s="178"/>
      <c r="J162" s="178"/>
      <c r="K162" s="178"/>
      <c r="L162" s="178"/>
      <c r="M162" s="206"/>
      <c r="N162" s="254"/>
      <c r="O162" s="178"/>
      <c r="P162" s="178"/>
      <c r="Q162" s="178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1"/>
      <c r="AD162" s="181"/>
      <c r="AE162" s="181"/>
      <c r="AF162" s="181"/>
    </row>
    <row r="163" spans="1:33" s="174" customFormat="1" ht="35.1" customHeight="1">
      <c r="A163" s="202"/>
      <c r="B163" s="209" t="s">
        <v>155</v>
      </c>
      <c r="C163" s="210" t="s">
        <v>34</v>
      </c>
      <c r="D163" s="177">
        <f t="shared" si="176"/>
        <v>0</v>
      </c>
      <c r="E163" s="205"/>
      <c r="F163" s="205"/>
      <c r="G163" s="207">
        <f>SUM(H163:Q163)</f>
        <v>0</v>
      </c>
      <c r="H163" s="178"/>
      <c r="I163" s="178"/>
      <c r="J163" s="178"/>
      <c r="K163" s="178"/>
      <c r="L163" s="178"/>
      <c r="M163" s="206"/>
      <c r="N163" s="254"/>
      <c r="O163" s="178"/>
      <c r="P163" s="178"/>
      <c r="Q163" s="178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1"/>
      <c r="AD163" s="181"/>
      <c r="AE163" s="181"/>
      <c r="AF163" s="181"/>
    </row>
    <row r="164" spans="1:33" s="220" customFormat="1" ht="35.1" customHeight="1">
      <c r="A164" s="215"/>
      <c r="B164" s="216" t="s">
        <v>156</v>
      </c>
      <c r="C164" s="217" t="s">
        <v>121</v>
      </c>
      <c r="D164" s="201">
        <f>SUM(D165)</f>
        <v>0</v>
      </c>
      <c r="E164" s="201">
        <f>E165</f>
        <v>0</v>
      </c>
      <c r="F164" s="201">
        <f>F165</f>
        <v>0</v>
      </c>
      <c r="G164" s="201">
        <f>G165</f>
        <v>0</v>
      </c>
      <c r="H164" s="201">
        <f t="shared" ref="H164:Q164" si="177">H165</f>
        <v>0</v>
      </c>
      <c r="I164" s="201">
        <f t="shared" si="177"/>
        <v>0</v>
      </c>
      <c r="J164" s="201">
        <f t="shared" si="177"/>
        <v>0</v>
      </c>
      <c r="K164" s="201">
        <f t="shared" si="177"/>
        <v>0</v>
      </c>
      <c r="L164" s="201">
        <f t="shared" si="177"/>
        <v>0</v>
      </c>
      <c r="M164" s="201">
        <f t="shared" si="177"/>
        <v>0</v>
      </c>
      <c r="N164" s="201">
        <f t="shared" si="177"/>
        <v>0</v>
      </c>
      <c r="O164" s="201">
        <f t="shared" si="177"/>
        <v>0</v>
      </c>
      <c r="P164" s="201">
        <f t="shared" si="177"/>
        <v>0</v>
      </c>
      <c r="Q164" s="201">
        <f t="shared" si="177"/>
        <v>0</v>
      </c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181"/>
      <c r="AD164" s="181"/>
      <c r="AE164" s="181"/>
      <c r="AF164" s="181"/>
      <c r="AG164" s="219"/>
    </row>
    <row r="165" spans="1:33" s="174" customFormat="1" ht="35.1" customHeight="1">
      <c r="B165" s="209" t="s">
        <v>329</v>
      </c>
      <c r="C165" s="210" t="s">
        <v>37</v>
      </c>
      <c r="D165" s="221">
        <f>SUM(E165:G165)</f>
        <v>0</v>
      </c>
      <c r="E165" s="222"/>
      <c r="F165" s="222"/>
      <c r="G165" s="221">
        <f>SUM(H165:Q165)</f>
        <v>0</v>
      </c>
      <c r="H165" s="222"/>
      <c r="I165" s="222"/>
      <c r="J165" s="222"/>
      <c r="K165" s="222"/>
      <c r="L165" s="222"/>
      <c r="M165" s="223"/>
      <c r="N165" s="255"/>
      <c r="O165" s="222"/>
      <c r="P165" s="222"/>
      <c r="Q165" s="222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1"/>
      <c r="AD165" s="181"/>
      <c r="AE165" s="181"/>
      <c r="AF165" s="181"/>
      <c r="AG165" s="182"/>
    </row>
    <row r="166" spans="1:33" s="166" customFormat="1" ht="35.1" customHeight="1">
      <c r="A166" s="321" t="s">
        <v>383</v>
      </c>
      <c r="B166" s="322"/>
      <c r="C166" s="322"/>
      <c r="D166" s="195">
        <f>D167+D169</f>
        <v>0</v>
      </c>
      <c r="E166" s="195">
        <f t="shared" ref="E166" si="178">E167+E169</f>
        <v>0</v>
      </c>
      <c r="F166" s="195">
        <f t="shared" ref="F166:Q166" si="179">F167+F169</f>
        <v>0</v>
      </c>
      <c r="G166" s="195">
        <f t="shared" si="179"/>
        <v>0</v>
      </c>
      <c r="H166" s="195">
        <f t="shared" si="179"/>
        <v>0</v>
      </c>
      <c r="I166" s="195">
        <f t="shared" si="179"/>
        <v>0</v>
      </c>
      <c r="J166" s="195">
        <f t="shared" si="179"/>
        <v>0</v>
      </c>
      <c r="K166" s="195">
        <f t="shared" si="179"/>
        <v>0</v>
      </c>
      <c r="L166" s="195">
        <f t="shared" ref="L166" si="180">L167+L169</f>
        <v>0</v>
      </c>
      <c r="M166" s="195">
        <f t="shared" si="179"/>
        <v>0</v>
      </c>
      <c r="N166" s="195">
        <f t="shared" ref="N166" si="181">N167+N169</f>
        <v>0</v>
      </c>
      <c r="O166" s="195">
        <f t="shared" si="179"/>
        <v>0</v>
      </c>
      <c r="P166" s="195">
        <f t="shared" si="179"/>
        <v>0</v>
      </c>
      <c r="Q166" s="195">
        <f t="shared" si="179"/>
        <v>0</v>
      </c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224"/>
      <c r="AD166" s="224"/>
      <c r="AE166" s="224"/>
      <c r="AF166" s="224"/>
    </row>
    <row r="167" spans="1:33" s="167" customFormat="1" ht="35.1" customHeight="1">
      <c r="A167" s="197"/>
      <c r="B167" s="208" t="s">
        <v>163</v>
      </c>
      <c r="C167" s="199" t="s">
        <v>164</v>
      </c>
      <c r="D167" s="200">
        <f>D168</f>
        <v>0</v>
      </c>
      <c r="E167" s="200">
        <f t="shared" ref="E167:Q167" si="182">E168</f>
        <v>0</v>
      </c>
      <c r="F167" s="200">
        <f t="shared" si="182"/>
        <v>0</v>
      </c>
      <c r="G167" s="200">
        <f t="shared" si="182"/>
        <v>0</v>
      </c>
      <c r="H167" s="200">
        <f t="shared" si="182"/>
        <v>0</v>
      </c>
      <c r="I167" s="200">
        <f t="shared" si="182"/>
        <v>0</v>
      </c>
      <c r="J167" s="200">
        <f t="shared" si="182"/>
        <v>0</v>
      </c>
      <c r="K167" s="200">
        <f t="shared" si="182"/>
        <v>0</v>
      </c>
      <c r="L167" s="200">
        <f t="shared" si="182"/>
        <v>0</v>
      </c>
      <c r="M167" s="200">
        <f t="shared" si="182"/>
        <v>0</v>
      </c>
      <c r="N167" s="200">
        <f t="shared" si="182"/>
        <v>0</v>
      </c>
      <c r="O167" s="200">
        <f t="shared" si="182"/>
        <v>0</v>
      </c>
      <c r="P167" s="200">
        <f t="shared" si="182"/>
        <v>0</v>
      </c>
      <c r="Q167" s="200">
        <f t="shared" si="182"/>
        <v>0</v>
      </c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172"/>
      <c r="AD167" s="172"/>
      <c r="AE167" s="172"/>
      <c r="AF167" s="172"/>
    </row>
    <row r="168" spans="1:33" s="174" customFormat="1" ht="35.1" customHeight="1">
      <c r="A168" s="202" t="s">
        <v>183</v>
      </c>
      <c r="B168" s="203" t="s">
        <v>166</v>
      </c>
      <c r="C168" s="212" t="s">
        <v>59</v>
      </c>
      <c r="D168" s="177">
        <f t="shared" ref="D168" si="183">SUM(E168:G168)</f>
        <v>0</v>
      </c>
      <c r="E168" s="205"/>
      <c r="F168" s="205"/>
      <c r="G168" s="207">
        <f t="shared" ref="G168" si="184">SUM(H168:Q168)</f>
        <v>0</v>
      </c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1"/>
      <c r="AD168" s="181"/>
      <c r="AE168" s="181"/>
      <c r="AF168" s="181"/>
    </row>
    <row r="169" spans="1:33" s="167" customFormat="1" ht="35.1" customHeight="1">
      <c r="A169" s="197"/>
      <c r="B169" s="225" t="s">
        <v>177</v>
      </c>
      <c r="C169" s="226" t="s">
        <v>178</v>
      </c>
      <c r="D169" s="200">
        <f>D170</f>
        <v>0</v>
      </c>
      <c r="E169" s="200">
        <f t="shared" ref="E169:Q169" si="185">E170</f>
        <v>0</v>
      </c>
      <c r="F169" s="200">
        <f t="shared" si="185"/>
        <v>0</v>
      </c>
      <c r="G169" s="200">
        <f t="shared" si="185"/>
        <v>0</v>
      </c>
      <c r="H169" s="200">
        <f t="shared" si="185"/>
        <v>0</v>
      </c>
      <c r="I169" s="200">
        <f t="shared" si="185"/>
        <v>0</v>
      </c>
      <c r="J169" s="200">
        <f t="shared" si="185"/>
        <v>0</v>
      </c>
      <c r="K169" s="200">
        <f t="shared" si="185"/>
        <v>0</v>
      </c>
      <c r="L169" s="200">
        <f t="shared" si="185"/>
        <v>0</v>
      </c>
      <c r="M169" s="200">
        <f t="shared" si="185"/>
        <v>0</v>
      </c>
      <c r="N169" s="200">
        <f t="shared" si="185"/>
        <v>0</v>
      </c>
      <c r="O169" s="200">
        <f t="shared" si="185"/>
        <v>0</v>
      </c>
      <c r="P169" s="200">
        <f t="shared" si="185"/>
        <v>0</v>
      </c>
      <c r="Q169" s="200">
        <f t="shared" si="185"/>
        <v>0</v>
      </c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172"/>
      <c r="AD169" s="172"/>
      <c r="AE169" s="172"/>
      <c r="AF169" s="172"/>
    </row>
    <row r="170" spans="1:33" s="174" customFormat="1" ht="35.1" customHeight="1">
      <c r="A170" s="202" t="s">
        <v>184</v>
      </c>
      <c r="B170" s="227" t="s">
        <v>179</v>
      </c>
      <c r="C170" s="228" t="s">
        <v>110</v>
      </c>
      <c r="D170" s="177">
        <f t="shared" ref="D170" si="186">SUM(E170:G170)</f>
        <v>0</v>
      </c>
      <c r="E170" s="205"/>
      <c r="F170" s="213"/>
      <c r="G170" s="207">
        <f t="shared" ref="G170" si="187">SUM(H170:Q170)</f>
        <v>0</v>
      </c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1"/>
      <c r="AD170" s="181"/>
      <c r="AE170" s="181"/>
      <c r="AF170" s="181"/>
    </row>
    <row r="171" spans="1:33" s="166" customFormat="1" ht="35.1" customHeight="1">
      <c r="A171" s="321" t="s">
        <v>384</v>
      </c>
      <c r="B171" s="331"/>
      <c r="C171" s="331"/>
      <c r="D171" s="195">
        <f>D175+D172+D177</f>
        <v>7000</v>
      </c>
      <c r="E171" s="195">
        <f t="shared" ref="E171:Q171" si="188">E175+E172+E177</f>
        <v>0</v>
      </c>
      <c r="F171" s="195">
        <f t="shared" si="188"/>
        <v>7000</v>
      </c>
      <c r="G171" s="195">
        <f t="shared" si="188"/>
        <v>0</v>
      </c>
      <c r="H171" s="195">
        <f t="shared" si="188"/>
        <v>0</v>
      </c>
      <c r="I171" s="195">
        <f t="shared" si="188"/>
        <v>0</v>
      </c>
      <c r="J171" s="195">
        <f t="shared" si="188"/>
        <v>0</v>
      </c>
      <c r="K171" s="195">
        <f t="shared" si="188"/>
        <v>0</v>
      </c>
      <c r="L171" s="195">
        <f t="shared" ref="L171" si="189">L175+L172+L177</f>
        <v>0</v>
      </c>
      <c r="M171" s="195">
        <f t="shared" si="188"/>
        <v>0</v>
      </c>
      <c r="N171" s="195">
        <f t="shared" ref="N171" si="190">N175+N172+N177</f>
        <v>0</v>
      </c>
      <c r="O171" s="195">
        <f t="shared" si="188"/>
        <v>0</v>
      </c>
      <c r="P171" s="195">
        <f t="shared" si="188"/>
        <v>0</v>
      </c>
      <c r="Q171" s="195">
        <f t="shared" si="188"/>
        <v>0</v>
      </c>
      <c r="R171" s="196"/>
      <c r="S171" s="229"/>
      <c r="T171" s="229"/>
      <c r="U171" s="196"/>
      <c r="V171" s="196"/>
      <c r="W171" s="196"/>
      <c r="X171" s="196"/>
      <c r="Y171" s="196"/>
      <c r="Z171" s="196"/>
      <c r="AA171" s="196"/>
      <c r="AB171" s="196"/>
      <c r="AC171" s="165"/>
      <c r="AD171" s="165"/>
      <c r="AE171" s="165"/>
      <c r="AF171" s="165"/>
    </row>
    <row r="172" spans="1:33" s="167" customFormat="1" ht="35.1" customHeight="1">
      <c r="A172" s="197"/>
      <c r="B172" s="198" t="s">
        <v>159</v>
      </c>
      <c r="C172" s="199" t="s">
        <v>122</v>
      </c>
      <c r="D172" s="200">
        <f>SUM(D173:D174)</f>
        <v>7000</v>
      </c>
      <c r="E172" s="200">
        <f t="shared" ref="E172:Q172" si="191">SUM(E173:E174)</f>
        <v>0</v>
      </c>
      <c r="F172" s="200">
        <f t="shared" si="191"/>
        <v>7000</v>
      </c>
      <c r="G172" s="200">
        <f t="shared" si="191"/>
        <v>0</v>
      </c>
      <c r="H172" s="200">
        <f t="shared" si="191"/>
        <v>0</v>
      </c>
      <c r="I172" s="200">
        <f t="shared" si="191"/>
        <v>0</v>
      </c>
      <c r="J172" s="200">
        <f t="shared" si="191"/>
        <v>0</v>
      </c>
      <c r="K172" s="200">
        <f t="shared" si="191"/>
        <v>0</v>
      </c>
      <c r="L172" s="200">
        <f t="shared" ref="L172" si="192">SUM(L173:L174)</f>
        <v>0</v>
      </c>
      <c r="M172" s="200">
        <f t="shared" si="191"/>
        <v>0</v>
      </c>
      <c r="N172" s="200">
        <f t="shared" ref="N172" si="193">SUM(N173:N174)</f>
        <v>0</v>
      </c>
      <c r="O172" s="200">
        <f t="shared" si="191"/>
        <v>0</v>
      </c>
      <c r="P172" s="200">
        <f t="shared" si="191"/>
        <v>0</v>
      </c>
      <c r="Q172" s="200">
        <f t="shared" si="191"/>
        <v>0</v>
      </c>
      <c r="R172" s="201"/>
      <c r="S172" s="230"/>
      <c r="T172" s="230"/>
      <c r="U172" s="201"/>
      <c r="V172" s="201"/>
      <c r="W172" s="201"/>
      <c r="X172" s="201"/>
      <c r="Y172" s="201"/>
      <c r="Z172" s="201"/>
      <c r="AA172" s="201"/>
      <c r="AB172" s="201"/>
      <c r="AC172" s="172"/>
      <c r="AD172" s="172"/>
      <c r="AE172" s="172"/>
      <c r="AF172" s="172"/>
    </row>
    <row r="173" spans="1:33" s="174" customFormat="1" ht="35.1" customHeight="1">
      <c r="A173" s="202" t="s">
        <v>175</v>
      </c>
      <c r="B173" s="231">
        <v>3232</v>
      </c>
      <c r="C173" s="210" t="s">
        <v>42</v>
      </c>
      <c r="D173" s="177">
        <f t="shared" ref="D173:D174" si="194">SUM(E173:G173)</f>
        <v>0</v>
      </c>
      <c r="E173" s="232"/>
      <c r="F173" s="213"/>
      <c r="G173" s="207">
        <f t="shared" ref="G173" si="195">SUM(H173:Q173)</f>
        <v>0</v>
      </c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317" t="s">
        <v>321</v>
      </c>
      <c r="S173" s="318"/>
      <c r="T173" s="233"/>
      <c r="U173" s="180"/>
      <c r="V173" s="180"/>
      <c r="W173" s="180"/>
      <c r="X173" s="180"/>
      <c r="Y173" s="180"/>
      <c r="Z173" s="180"/>
      <c r="AA173" s="180"/>
      <c r="AB173" s="180"/>
      <c r="AC173" s="181"/>
      <c r="AD173" s="181"/>
      <c r="AE173" s="181"/>
      <c r="AF173" s="181"/>
    </row>
    <row r="174" spans="1:33" s="174" customFormat="1" ht="35.1" customHeight="1">
      <c r="A174" s="202"/>
      <c r="B174" s="203" t="s">
        <v>160</v>
      </c>
      <c r="C174" s="212" t="s">
        <v>47</v>
      </c>
      <c r="D174" s="177">
        <f t="shared" si="194"/>
        <v>7000</v>
      </c>
      <c r="E174" s="205"/>
      <c r="F174" s="213">
        <v>7000</v>
      </c>
      <c r="G174" s="207">
        <f>SUM(H174:Q174)</f>
        <v>0</v>
      </c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317" t="s">
        <v>351</v>
      </c>
      <c r="S174" s="318"/>
      <c r="T174" s="233"/>
      <c r="U174" s="180"/>
      <c r="V174" s="180"/>
      <c r="W174" s="180"/>
      <c r="X174" s="180"/>
      <c r="Y174" s="180"/>
      <c r="Z174" s="180"/>
      <c r="AA174" s="180"/>
      <c r="AB174" s="180"/>
      <c r="AC174" s="181"/>
      <c r="AD174" s="181"/>
      <c r="AE174" s="181"/>
      <c r="AF174" s="181"/>
    </row>
    <row r="175" spans="1:33" s="167" customFormat="1" ht="35.1" customHeight="1">
      <c r="A175" s="197"/>
      <c r="B175" s="208" t="s">
        <v>161</v>
      </c>
      <c r="C175" s="199" t="s">
        <v>55</v>
      </c>
      <c r="D175" s="200">
        <f>D176</f>
        <v>0</v>
      </c>
      <c r="E175" s="200">
        <f t="shared" ref="E175:Q175" si="196">E176</f>
        <v>0</v>
      </c>
      <c r="F175" s="200">
        <f t="shared" si="196"/>
        <v>0</v>
      </c>
      <c r="G175" s="200">
        <f t="shared" si="196"/>
        <v>0</v>
      </c>
      <c r="H175" s="200">
        <f t="shared" si="196"/>
        <v>0</v>
      </c>
      <c r="I175" s="200">
        <f t="shared" si="196"/>
        <v>0</v>
      </c>
      <c r="J175" s="200">
        <f t="shared" si="196"/>
        <v>0</v>
      </c>
      <c r="K175" s="200">
        <f t="shared" si="196"/>
        <v>0</v>
      </c>
      <c r="L175" s="200">
        <f t="shared" si="196"/>
        <v>0</v>
      </c>
      <c r="M175" s="200">
        <f t="shared" si="196"/>
        <v>0</v>
      </c>
      <c r="N175" s="200">
        <f t="shared" si="196"/>
        <v>0</v>
      </c>
      <c r="O175" s="200">
        <f t="shared" si="196"/>
        <v>0</v>
      </c>
      <c r="P175" s="200">
        <f t="shared" si="196"/>
        <v>0</v>
      </c>
      <c r="Q175" s="200">
        <f t="shared" si="196"/>
        <v>0</v>
      </c>
      <c r="R175" s="201"/>
      <c r="S175" s="230"/>
      <c r="T175" s="230"/>
      <c r="U175" s="201"/>
      <c r="V175" s="201"/>
      <c r="W175" s="201"/>
      <c r="X175" s="201"/>
      <c r="Y175" s="201"/>
      <c r="Z175" s="201"/>
      <c r="AA175" s="201"/>
      <c r="AB175" s="201"/>
      <c r="AC175" s="172"/>
      <c r="AD175" s="172"/>
      <c r="AE175" s="172"/>
      <c r="AF175" s="172"/>
    </row>
    <row r="176" spans="1:33" s="174" customFormat="1" ht="35.1" customHeight="1">
      <c r="A176" s="202" t="s">
        <v>185</v>
      </c>
      <c r="B176" s="209" t="s">
        <v>162</v>
      </c>
      <c r="C176" s="212" t="s">
        <v>55</v>
      </c>
      <c r="D176" s="177">
        <f t="shared" ref="D176:D179" si="197">SUM(E176:G176)</f>
        <v>0</v>
      </c>
      <c r="E176" s="205"/>
      <c r="F176" s="234"/>
      <c r="G176" s="207">
        <f t="shared" ref="G176:G182" si="198">SUM(H176:Q176)</f>
        <v>0</v>
      </c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80"/>
      <c r="S176" s="233"/>
      <c r="T176" s="233"/>
      <c r="U176" s="180"/>
      <c r="V176" s="180"/>
      <c r="W176" s="180"/>
      <c r="X176" s="180"/>
      <c r="Y176" s="180"/>
      <c r="Z176" s="180"/>
      <c r="AA176" s="180"/>
      <c r="AB176" s="180"/>
      <c r="AC176" s="181"/>
      <c r="AD176" s="181"/>
      <c r="AE176" s="181"/>
      <c r="AF176" s="181"/>
    </row>
    <row r="177" spans="1:32" s="174" customFormat="1" ht="35.1" customHeight="1">
      <c r="A177" s="202"/>
      <c r="B177" s="168" t="s">
        <v>342</v>
      </c>
      <c r="C177" s="169" t="s">
        <v>343</v>
      </c>
      <c r="D177" s="200">
        <f>D178+D179</f>
        <v>0</v>
      </c>
      <c r="E177" s="200">
        <f t="shared" ref="E177:Q177" si="199">E178+E179</f>
        <v>0</v>
      </c>
      <c r="F177" s="200">
        <f t="shared" si="199"/>
        <v>0</v>
      </c>
      <c r="G177" s="200">
        <f t="shared" si="199"/>
        <v>0</v>
      </c>
      <c r="H177" s="200">
        <f t="shared" si="199"/>
        <v>0</v>
      </c>
      <c r="I177" s="200">
        <f t="shared" si="199"/>
        <v>0</v>
      </c>
      <c r="J177" s="200">
        <f t="shared" si="199"/>
        <v>0</v>
      </c>
      <c r="K177" s="200">
        <f t="shared" si="199"/>
        <v>0</v>
      </c>
      <c r="L177" s="200">
        <f t="shared" ref="L177" si="200">L178+L179</f>
        <v>0</v>
      </c>
      <c r="M177" s="200">
        <f t="shared" si="199"/>
        <v>0</v>
      </c>
      <c r="N177" s="200">
        <f t="shared" ref="N177" si="201">N178+N179</f>
        <v>0</v>
      </c>
      <c r="O177" s="200">
        <f t="shared" si="199"/>
        <v>0</v>
      </c>
      <c r="P177" s="200">
        <f t="shared" si="199"/>
        <v>0</v>
      </c>
      <c r="Q177" s="200">
        <f t="shared" si="199"/>
        <v>0</v>
      </c>
      <c r="R177" s="180"/>
      <c r="S177" s="233"/>
      <c r="T177" s="233"/>
      <c r="U177" s="180"/>
      <c r="V177" s="180"/>
      <c r="W177" s="180"/>
      <c r="X177" s="180"/>
      <c r="Y177" s="180"/>
      <c r="Z177" s="180"/>
      <c r="AA177" s="180"/>
      <c r="AB177" s="180"/>
      <c r="AC177" s="181"/>
      <c r="AD177" s="181"/>
      <c r="AE177" s="181"/>
      <c r="AF177" s="181"/>
    </row>
    <row r="178" spans="1:32" s="174" customFormat="1" ht="35.1" customHeight="1">
      <c r="A178" s="202"/>
      <c r="B178" s="175" t="s">
        <v>344</v>
      </c>
      <c r="C178" s="176" t="s">
        <v>346</v>
      </c>
      <c r="D178" s="177">
        <f t="shared" si="197"/>
        <v>0</v>
      </c>
      <c r="E178" s="205"/>
      <c r="F178" s="234"/>
      <c r="G178" s="207">
        <f t="shared" si="198"/>
        <v>0</v>
      </c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233"/>
      <c r="T178" s="233"/>
      <c r="U178" s="180"/>
      <c r="V178" s="180"/>
      <c r="W178" s="180"/>
      <c r="X178" s="180"/>
      <c r="Y178" s="180"/>
      <c r="Z178" s="180"/>
      <c r="AA178" s="180"/>
      <c r="AB178" s="180"/>
      <c r="AC178" s="181"/>
      <c r="AD178" s="181"/>
      <c r="AE178" s="181"/>
      <c r="AF178" s="181"/>
    </row>
    <row r="179" spans="1:32" s="174" customFormat="1" ht="35.1" customHeight="1">
      <c r="A179" s="202"/>
      <c r="B179" s="175" t="s">
        <v>345</v>
      </c>
      <c r="C179" s="176" t="s">
        <v>347</v>
      </c>
      <c r="D179" s="177">
        <f t="shared" si="197"/>
        <v>0</v>
      </c>
      <c r="E179" s="205"/>
      <c r="F179" s="234"/>
      <c r="G179" s="207">
        <f t="shared" si="198"/>
        <v>0</v>
      </c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233"/>
      <c r="T179" s="233"/>
      <c r="U179" s="180"/>
      <c r="V179" s="180"/>
      <c r="W179" s="180"/>
      <c r="X179" s="180"/>
      <c r="Y179" s="180"/>
      <c r="Z179" s="180"/>
      <c r="AA179" s="180"/>
      <c r="AB179" s="180"/>
      <c r="AC179" s="181"/>
      <c r="AD179" s="181"/>
      <c r="AE179" s="181"/>
      <c r="AF179" s="181"/>
    </row>
    <row r="180" spans="1:32" s="166" customFormat="1" ht="35.1" customHeight="1">
      <c r="A180" s="321" t="s">
        <v>385</v>
      </c>
      <c r="B180" s="331"/>
      <c r="C180" s="331"/>
      <c r="D180" s="195">
        <f>D181</f>
        <v>0</v>
      </c>
      <c r="E180" s="195">
        <f t="shared" ref="E180:Q181" si="202">E181</f>
        <v>0</v>
      </c>
      <c r="F180" s="195">
        <f t="shared" si="202"/>
        <v>0</v>
      </c>
      <c r="G180" s="195">
        <f t="shared" si="202"/>
        <v>0</v>
      </c>
      <c r="H180" s="195">
        <f t="shared" si="202"/>
        <v>0</v>
      </c>
      <c r="I180" s="195">
        <f t="shared" si="202"/>
        <v>0</v>
      </c>
      <c r="J180" s="195">
        <f t="shared" si="202"/>
        <v>0</v>
      </c>
      <c r="K180" s="195">
        <f t="shared" si="202"/>
        <v>0</v>
      </c>
      <c r="L180" s="195">
        <f t="shared" si="202"/>
        <v>0</v>
      </c>
      <c r="M180" s="195">
        <f t="shared" si="202"/>
        <v>0</v>
      </c>
      <c r="N180" s="195">
        <f t="shared" si="202"/>
        <v>0</v>
      </c>
      <c r="O180" s="195">
        <f t="shared" si="202"/>
        <v>0</v>
      </c>
      <c r="P180" s="195">
        <f t="shared" si="202"/>
        <v>0</v>
      </c>
      <c r="Q180" s="195">
        <f t="shared" si="202"/>
        <v>0</v>
      </c>
      <c r="R180" s="196"/>
      <c r="S180" s="229"/>
      <c r="T180" s="229"/>
      <c r="U180" s="196"/>
      <c r="V180" s="196"/>
      <c r="W180" s="196"/>
      <c r="X180" s="196"/>
      <c r="Y180" s="196"/>
      <c r="Z180" s="196"/>
      <c r="AA180" s="196"/>
      <c r="AB180" s="196"/>
      <c r="AC180" s="165"/>
      <c r="AD180" s="165"/>
      <c r="AE180" s="165"/>
      <c r="AF180" s="165"/>
    </row>
    <row r="181" spans="1:32" s="167" customFormat="1" ht="35.1" customHeight="1">
      <c r="A181" s="197"/>
      <c r="B181" s="208" t="s">
        <v>156</v>
      </c>
      <c r="C181" s="199" t="s">
        <v>157</v>
      </c>
      <c r="D181" s="200">
        <f>D182</f>
        <v>0</v>
      </c>
      <c r="E181" s="200">
        <f t="shared" si="202"/>
        <v>0</v>
      </c>
      <c r="F181" s="200">
        <f t="shared" si="202"/>
        <v>0</v>
      </c>
      <c r="G181" s="200">
        <f t="shared" si="202"/>
        <v>0</v>
      </c>
      <c r="H181" s="200">
        <f t="shared" si="202"/>
        <v>0</v>
      </c>
      <c r="I181" s="200">
        <f t="shared" si="202"/>
        <v>0</v>
      </c>
      <c r="J181" s="200">
        <f t="shared" si="202"/>
        <v>0</v>
      </c>
      <c r="K181" s="200">
        <f t="shared" si="202"/>
        <v>0</v>
      </c>
      <c r="L181" s="200">
        <f t="shared" si="202"/>
        <v>0</v>
      </c>
      <c r="M181" s="200">
        <f t="shared" si="202"/>
        <v>0</v>
      </c>
      <c r="N181" s="200">
        <f t="shared" si="202"/>
        <v>0</v>
      </c>
      <c r="O181" s="200">
        <f t="shared" si="202"/>
        <v>0</v>
      </c>
      <c r="P181" s="200">
        <f t="shared" si="202"/>
        <v>0</v>
      </c>
      <c r="Q181" s="200">
        <f t="shared" si="202"/>
        <v>0</v>
      </c>
      <c r="R181" s="201"/>
      <c r="S181" s="230"/>
      <c r="T181" s="230"/>
      <c r="U181" s="201"/>
      <c r="V181" s="201"/>
      <c r="W181" s="201"/>
      <c r="X181" s="201"/>
      <c r="Y181" s="201"/>
      <c r="Z181" s="201"/>
      <c r="AA181" s="201"/>
      <c r="AB181" s="201"/>
      <c r="AC181" s="172"/>
      <c r="AD181" s="172"/>
      <c r="AE181" s="172"/>
      <c r="AF181" s="172"/>
    </row>
    <row r="182" spans="1:32" s="174" customFormat="1" ht="35.1" customHeight="1">
      <c r="A182" s="235" t="s">
        <v>176</v>
      </c>
      <c r="B182" s="236" t="s">
        <v>158</v>
      </c>
      <c r="C182" s="237" t="s">
        <v>82</v>
      </c>
      <c r="D182" s="177">
        <f>SUM(E182:G182)</f>
        <v>0</v>
      </c>
      <c r="E182" s="238"/>
      <c r="F182" s="238"/>
      <c r="G182" s="239">
        <f t="shared" si="198"/>
        <v>0</v>
      </c>
      <c r="H182" s="178"/>
      <c r="I182" s="178"/>
      <c r="J182" s="178"/>
      <c r="K182" s="179"/>
      <c r="L182" s="178"/>
      <c r="M182" s="206"/>
      <c r="N182" s="254"/>
      <c r="O182" s="178"/>
      <c r="P182" s="178"/>
      <c r="Q182" s="178"/>
      <c r="R182" s="180"/>
      <c r="S182" s="233"/>
      <c r="T182" s="233"/>
      <c r="U182" s="180"/>
      <c r="V182" s="180"/>
      <c r="W182" s="180"/>
      <c r="X182" s="180"/>
      <c r="Y182" s="180"/>
      <c r="Z182" s="180"/>
      <c r="AA182" s="180"/>
      <c r="AB182" s="180"/>
      <c r="AC182" s="181"/>
      <c r="AD182" s="181"/>
      <c r="AE182" s="181"/>
      <c r="AF182" s="181"/>
    </row>
    <row r="183" spans="1:32" s="166" customFormat="1" ht="35.1" customHeight="1" thickBot="1">
      <c r="A183" s="336" t="s">
        <v>369</v>
      </c>
      <c r="B183" s="336"/>
      <c r="C183" s="337"/>
      <c r="D183" s="240">
        <f t="shared" ref="D183:Q183" si="203">D11</f>
        <v>10061000</v>
      </c>
      <c r="E183" s="240">
        <f t="shared" si="203"/>
        <v>1621000</v>
      </c>
      <c r="F183" s="240">
        <f t="shared" si="203"/>
        <v>122000</v>
      </c>
      <c r="G183" s="240">
        <f t="shared" si="203"/>
        <v>8318000</v>
      </c>
      <c r="H183" s="240">
        <f t="shared" si="203"/>
        <v>0</v>
      </c>
      <c r="I183" s="240">
        <f t="shared" si="203"/>
        <v>73000</v>
      </c>
      <c r="J183" s="240">
        <f t="shared" si="203"/>
        <v>7972000</v>
      </c>
      <c r="K183" s="240">
        <f t="shared" si="203"/>
        <v>0</v>
      </c>
      <c r="L183" s="240">
        <f t="shared" ref="L183" si="204">L11</f>
        <v>258000</v>
      </c>
      <c r="M183" s="240">
        <f t="shared" si="203"/>
        <v>0</v>
      </c>
      <c r="N183" s="240">
        <f t="shared" ref="N183" si="205">N11</f>
        <v>0</v>
      </c>
      <c r="O183" s="240">
        <f t="shared" si="203"/>
        <v>15000</v>
      </c>
      <c r="P183" s="240">
        <f t="shared" si="203"/>
        <v>0</v>
      </c>
      <c r="Q183" s="240">
        <f t="shared" si="203"/>
        <v>0</v>
      </c>
      <c r="R183" s="196"/>
      <c r="S183" s="229"/>
      <c r="T183" s="229"/>
      <c r="U183" s="196"/>
      <c r="V183" s="196"/>
      <c r="W183" s="196"/>
      <c r="X183" s="196"/>
      <c r="Y183" s="196"/>
      <c r="Z183" s="196"/>
      <c r="AA183" s="196"/>
      <c r="AB183" s="196"/>
      <c r="AC183" s="165"/>
      <c r="AD183" s="165"/>
      <c r="AE183" s="165"/>
      <c r="AF183" s="165"/>
    </row>
    <row r="184" spans="1:32" ht="13.5" hidden="1" customHeight="1" thickTop="1">
      <c r="B184" s="36"/>
      <c r="C184" s="27"/>
      <c r="D184" s="63"/>
      <c r="E184" s="27">
        <v>3258733</v>
      </c>
      <c r="F184" s="27">
        <v>3258733</v>
      </c>
      <c r="G184" s="63">
        <v>7755712</v>
      </c>
      <c r="H184" s="34">
        <v>107462</v>
      </c>
      <c r="I184" s="34">
        <v>770544</v>
      </c>
      <c r="J184" s="25">
        <v>6821820</v>
      </c>
      <c r="AC184" s="73"/>
      <c r="AD184" s="73"/>
    </row>
    <row r="185" spans="1:32" ht="13.5" hidden="1" thickTop="1">
      <c r="AC185" s="73"/>
      <c r="AD185" s="73"/>
    </row>
    <row r="186" spans="1:32" ht="13.5" hidden="1" thickTop="1">
      <c r="E186" s="33">
        <f>E183-E184</f>
        <v>-1637733</v>
      </c>
      <c r="F186" s="33">
        <f>F183-F184</f>
        <v>-3136733</v>
      </c>
      <c r="G186" s="41">
        <f>G183-G184</f>
        <v>562288</v>
      </c>
      <c r="H186" s="33">
        <f>H184-H183</f>
        <v>107462</v>
      </c>
      <c r="I186" s="33">
        <f>I184-I183</f>
        <v>697544</v>
      </c>
      <c r="J186" s="33">
        <f>J184-J183</f>
        <v>-1150180</v>
      </c>
      <c r="AC186" s="73"/>
      <c r="AD186" s="73"/>
    </row>
    <row r="187" spans="1:32" ht="13.5" thickTop="1">
      <c r="A187" s="67"/>
      <c r="B187" s="80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AC187" s="73"/>
      <c r="AD187" s="73"/>
    </row>
    <row r="188" spans="1:32" ht="12" customHeight="1">
      <c r="A188" s="67"/>
      <c r="B188" s="80"/>
      <c r="C188" s="67"/>
      <c r="D188" s="67"/>
      <c r="E188" s="81"/>
      <c r="F188" s="81"/>
      <c r="G188" s="67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</row>
    <row r="189" spans="1:32" s="29" customFormat="1" ht="16.899999999999999" hidden="1" customHeight="1">
      <c r="A189" s="334" t="s">
        <v>187</v>
      </c>
      <c r="B189" s="334"/>
      <c r="C189" s="335"/>
      <c r="D189" s="64" t="s">
        <v>186</v>
      </c>
      <c r="E189" s="30" t="s">
        <v>73</v>
      </c>
      <c r="F189" s="30" t="s">
        <v>73</v>
      </c>
      <c r="G189" s="65" t="s">
        <v>75</v>
      </c>
      <c r="H189" s="332" t="s">
        <v>70</v>
      </c>
      <c r="I189" s="332"/>
      <c r="J189" s="332"/>
      <c r="K189" s="332"/>
      <c r="L189" s="332"/>
      <c r="M189" s="332"/>
      <c r="N189" s="332"/>
      <c r="O189" s="332"/>
      <c r="P189" s="332"/>
      <c r="Q189" s="333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</row>
    <row r="193" spans="6:40">
      <c r="G193" s="41"/>
    </row>
    <row r="196" spans="6:40" ht="13.5" thickBot="1"/>
    <row r="197" spans="6:40" ht="13.5" thickTop="1">
      <c r="AN197" s="310"/>
    </row>
    <row r="198" spans="6:40">
      <c r="AN198" s="311"/>
    </row>
    <row r="199" spans="6:40">
      <c r="AN199" s="312"/>
    </row>
    <row r="200" spans="6:40" ht="13.5" thickBot="1"/>
    <row r="201" spans="6:40" ht="13.5" thickTop="1">
      <c r="AN201" s="310"/>
    </row>
    <row r="202" spans="6:40">
      <c r="AN202" s="311"/>
    </row>
    <row r="203" spans="6:40">
      <c r="AN203" s="312"/>
    </row>
    <row r="204" spans="6:40">
      <c r="F204" s="33" t="e">
        <f>#REF!+F140+F142+F145+F147+F149+F151+F153+F156+F158+F160+F162+F163+#REF!+#REF!+#REF!+#REF!+#REF!+#REF!+#REF!+F168+F170+F173+F174+F176+F182</f>
        <v>#REF!</v>
      </c>
    </row>
  </sheetData>
  <sheetProtection algorithmName="SHA-512" hashValue="Hobz1Qhb+ZmMdWPYJHoIVX2BpzKbj8nj5O7ZlyhleXKe3JtlXy34NZRmvUNWlpAZWsD0ZPugl/9Qc7OI8bPF5Q==" saltValue="pu30Ab3r6UWMlTKzBBne6Q==" spinCount="100000" sheet="1" objects="1" scenarios="1"/>
  <mergeCells count="26">
    <mergeCell ref="R49:T51"/>
    <mergeCell ref="A171:C171"/>
    <mergeCell ref="H189:Q189"/>
    <mergeCell ref="A189:C189"/>
    <mergeCell ref="A183:C183"/>
    <mergeCell ref="A180:C180"/>
    <mergeCell ref="R154:T161"/>
    <mergeCell ref="R174:S174"/>
    <mergeCell ref="S152:T152"/>
    <mergeCell ref="S153:T153"/>
    <mergeCell ref="AN197:AN199"/>
    <mergeCell ref="AN201:AN203"/>
    <mergeCell ref="H7:Q7"/>
    <mergeCell ref="A11:C11"/>
    <mergeCell ref="A12:C12"/>
    <mergeCell ref="A7:C8"/>
    <mergeCell ref="R173:S173"/>
    <mergeCell ref="S102:T108"/>
    <mergeCell ref="D7:D9"/>
    <mergeCell ref="G7:G9"/>
    <mergeCell ref="A138:C138"/>
    <mergeCell ref="A143:C143"/>
    <mergeCell ref="A166:C166"/>
    <mergeCell ref="A154:C154"/>
    <mergeCell ref="A98:C98"/>
    <mergeCell ref="R98:T98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68:I168 D182:I182 D142:I142 D140:I140 D151:I151 D145:I145 D147:I147 D149:I149 D170:I170 D173:I173 D156:I156 D158:I158 D160:I160 E178:I179 S152:T152 R175:S175 G162:I163 AC11:AF97 R152:R153 E67:I72 E74:I97 E176:I176 D176:D179 T174:AB175 U98:AF101 R65:AB69 U107:AB108 U102:AB103 U152:AB155 U161:AB161 U159:AB159 U157:AB157 E101:I133 E136:I137 R56:AB60 E13:I55 E58:I64 D13:D137 E56:Q57 E134:Q135 E98:Q100 J102:R103 D157:Q157 J107:R108 J67:Q69 G164:Q165 D159:Q159 D174:Q175 J13:AB14 E177:Q177 AC102:AD187 D11:AB12 E73:AB73 D171:AB172 J76:AB76 J19:AB19 J21:AB21 J36:AB36 J29:AB29 J46:AB46 J48:AB48 J71:AB71 J89:AB89 J93:AB93 J129:AB129 J112:AB112 J120:AB120 J122:AB122 J124:AB124 D141:AB141 D146:AB146 D148:AB148 D150:AB150 D183:AB183 D169:AB169 D180:AB181 D166:AB167 D143:AB144 D138:AB139 J126:AB127 J84:AB85 J79:AB80 J23:AB24 E65:Q66 J60:Q60 D162:F165 D161:Q161 AE102:AF183 D152:Q155" xr:uid="{00000000-0002-0000-02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P136"/>
  <sheetViews>
    <sheetView view="pageBreakPreview" zoomScale="90" zoomScaleNormal="98" zoomScaleSheetLayoutView="90" workbookViewId="0">
      <pane xSplit="2" ySplit="8" topLeftCell="C129" activePane="bottomRight" state="frozenSplit"/>
      <selection pane="topRight" activeCell="J1" sqref="J1"/>
      <selection pane="bottomLeft" activeCell="A9" sqref="A9"/>
      <selection pane="bottomRight" activeCell="C134" sqref="C134:C135"/>
    </sheetView>
  </sheetViews>
  <sheetFormatPr defaultColWidth="9.140625" defaultRowHeight="12.75"/>
  <cols>
    <col min="1" max="1" width="6.140625" style="25" customWidth="1"/>
    <col min="2" max="2" width="58.140625" style="25" customWidth="1"/>
    <col min="3" max="3" width="18.5703125" style="38" customWidth="1"/>
    <col min="4" max="4" width="18" style="25" customWidth="1"/>
    <col min="5" max="5" width="16.28515625" style="25" customWidth="1"/>
    <col min="6" max="6" width="17.42578125" style="38" customWidth="1"/>
    <col min="7" max="7" width="12.42578125" style="25" customWidth="1"/>
    <col min="8" max="8" width="13.5703125" style="25" customWidth="1"/>
    <col min="9" max="13" width="14.5703125" style="25" customWidth="1"/>
    <col min="14" max="14" width="14" style="25" customWidth="1"/>
    <col min="15" max="15" width="15" style="25" customWidth="1"/>
    <col min="16" max="16" width="16.7109375" style="25" customWidth="1"/>
    <col min="17" max="16384" width="9.140625" style="25"/>
  </cols>
  <sheetData>
    <row r="1" spans="1:16">
      <c r="A1" s="83"/>
      <c r="B1" s="23"/>
      <c r="C1" s="59"/>
      <c r="D1" s="24"/>
      <c r="E1" s="24"/>
      <c r="F1" s="59"/>
      <c r="G1" s="24"/>
      <c r="H1" s="24" t="s">
        <v>188</v>
      </c>
    </row>
    <row r="2" spans="1:16">
      <c r="A2" s="84" t="s">
        <v>13</v>
      </c>
      <c r="B2" s="23"/>
      <c r="C2" s="23"/>
      <c r="D2" s="23"/>
      <c r="E2" s="23"/>
      <c r="F2" s="23"/>
      <c r="G2" s="23"/>
      <c r="H2" s="23"/>
      <c r="I2" s="67"/>
      <c r="J2" s="67"/>
      <c r="K2" s="67"/>
      <c r="L2" s="67"/>
      <c r="M2" s="67"/>
      <c r="N2" s="67"/>
      <c r="O2" s="67"/>
      <c r="P2" s="67"/>
    </row>
    <row r="3" spans="1:16">
      <c r="A3" s="23"/>
      <c r="B3" s="23"/>
      <c r="C3" s="23"/>
      <c r="D3" s="23"/>
      <c r="E3" s="23"/>
      <c r="F3" s="23"/>
      <c r="G3" s="23"/>
      <c r="H3" s="23"/>
      <c r="I3" s="67"/>
      <c r="J3" s="67"/>
      <c r="K3" s="67"/>
      <c r="L3" s="67"/>
      <c r="M3" s="67"/>
      <c r="N3" s="67"/>
      <c r="O3" s="67"/>
      <c r="P3" s="67"/>
    </row>
    <row r="4" spans="1:16" s="29" customFormat="1" ht="43.5" customHeight="1" thickBot="1">
      <c r="A4" s="85"/>
      <c r="B4" s="86"/>
      <c r="C4" s="69"/>
      <c r="D4" s="69"/>
      <c r="E4" s="69"/>
      <c r="F4" s="69"/>
      <c r="G4" s="69"/>
      <c r="H4" s="69"/>
      <c r="I4" s="68"/>
      <c r="J4" s="68"/>
      <c r="K4" s="68"/>
      <c r="L4" s="68"/>
      <c r="M4" s="68"/>
      <c r="N4" s="68"/>
      <c r="O4" s="68"/>
      <c r="P4" s="68"/>
    </row>
    <row r="5" spans="1:16" s="29" customFormat="1" ht="17.25" customHeight="1" thickTop="1">
      <c r="A5" s="294" t="s">
        <v>355</v>
      </c>
      <c r="B5" s="295"/>
      <c r="C5" s="298" t="s">
        <v>361</v>
      </c>
      <c r="D5" s="43" t="s">
        <v>73</v>
      </c>
      <c r="E5" s="43" t="s">
        <v>73</v>
      </c>
      <c r="F5" s="301" t="s">
        <v>75</v>
      </c>
      <c r="G5" s="304" t="s">
        <v>70</v>
      </c>
      <c r="H5" s="304"/>
      <c r="I5" s="304"/>
      <c r="J5" s="304"/>
      <c r="K5" s="304"/>
      <c r="L5" s="304"/>
      <c r="M5" s="304"/>
      <c r="N5" s="304"/>
      <c r="O5" s="304"/>
      <c r="P5" s="305"/>
    </row>
    <row r="6" spans="1:16" ht="38.25" customHeight="1">
      <c r="A6" s="296"/>
      <c r="B6" s="297"/>
      <c r="C6" s="299"/>
      <c r="D6" s="87" t="s">
        <v>349</v>
      </c>
      <c r="E6" s="87" t="s">
        <v>350</v>
      </c>
      <c r="F6" s="302"/>
      <c r="G6" s="146" t="s">
        <v>322</v>
      </c>
      <c r="H6" s="46" t="s">
        <v>323</v>
      </c>
      <c r="I6" s="46" t="s">
        <v>324</v>
      </c>
      <c r="J6" s="46" t="s">
        <v>325</v>
      </c>
      <c r="K6" s="46" t="s">
        <v>360</v>
      </c>
      <c r="L6" s="46" t="s">
        <v>326</v>
      </c>
      <c r="M6" s="46" t="s">
        <v>391</v>
      </c>
      <c r="N6" s="46" t="s">
        <v>327</v>
      </c>
      <c r="O6" s="146" t="s">
        <v>362</v>
      </c>
      <c r="P6" s="46" t="s">
        <v>328</v>
      </c>
    </row>
    <row r="7" spans="1:16" ht="95.25" customHeight="1">
      <c r="A7" s="88" t="s">
        <v>14</v>
      </c>
      <c r="B7" s="89" t="s">
        <v>15</v>
      </c>
      <c r="C7" s="300"/>
      <c r="D7" s="50" t="s">
        <v>74</v>
      </c>
      <c r="E7" s="50" t="s">
        <v>74</v>
      </c>
      <c r="F7" s="303"/>
      <c r="G7" s="263" t="s">
        <v>65</v>
      </c>
      <c r="H7" s="263" t="s">
        <v>66</v>
      </c>
      <c r="I7" s="263" t="s">
        <v>67</v>
      </c>
      <c r="J7" s="263" t="s">
        <v>71</v>
      </c>
      <c r="K7" s="263" t="s">
        <v>359</v>
      </c>
      <c r="L7" s="52" t="s">
        <v>72</v>
      </c>
      <c r="M7" s="253" t="s">
        <v>390</v>
      </c>
      <c r="N7" s="263" t="s">
        <v>68</v>
      </c>
      <c r="O7" s="263" t="s">
        <v>363</v>
      </c>
      <c r="P7" s="53" t="s">
        <v>69</v>
      </c>
    </row>
    <row r="8" spans="1:16" ht="9.75" customHeight="1" thickBot="1">
      <c r="A8" s="56">
        <v>1</v>
      </c>
      <c r="B8" s="56">
        <v>2</v>
      </c>
      <c r="C8" s="57" t="s">
        <v>77</v>
      </c>
      <c r="D8" s="57">
        <v>4</v>
      </c>
      <c r="E8" s="57">
        <v>4</v>
      </c>
      <c r="F8" s="57" t="s">
        <v>76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</row>
    <row r="9" spans="1:16" s="131" customFormat="1" ht="24" customHeight="1" thickTop="1">
      <c r="A9" s="90">
        <v>6</v>
      </c>
      <c r="B9" s="91" t="s">
        <v>189</v>
      </c>
      <c r="C9" s="130">
        <f>ROUNDDOWN(('PRIHODI 2022'!C9*1.041),-2)</f>
        <v>10083100</v>
      </c>
      <c r="D9" s="130">
        <f>ROUNDDOWN(('PRIHODI 2022'!D9*1.041),-2)</f>
        <v>1687400</v>
      </c>
      <c r="E9" s="130">
        <f>ROUNDDOWN(('PRIHODI 2022'!E9*1.041),-2)</f>
        <v>127000</v>
      </c>
      <c r="F9" s="92">
        <f>ROUNDDOWN(('PRIHODI 2022'!F9*1.041),-2)</f>
        <v>8268600</v>
      </c>
      <c r="G9" s="130">
        <f>ROUNDDOWN(('PRIHODI 2022'!G9*1.041),-2)</f>
        <v>0</v>
      </c>
      <c r="H9" s="130">
        <f>ROUNDDOWN(('PRIHODI 2022'!H9*1.041),-2)</f>
        <v>23900</v>
      </c>
      <c r="I9" s="130">
        <f>ROUNDDOWN(('PRIHODI 2022'!I9*1.041),-2)</f>
        <v>8096800</v>
      </c>
      <c r="J9" s="130">
        <f>ROUNDDOWN(('PRIHODI 2022'!J9*1.041),-2)</f>
        <v>0</v>
      </c>
      <c r="K9" s="130">
        <f>ROUNDDOWN(('PRIHODI 2022'!K9*1.041),-2)</f>
        <v>132200</v>
      </c>
      <c r="L9" s="130">
        <f>ROUNDDOWN(('PRIHODI 2022'!L9*1.041),-2)</f>
        <v>0</v>
      </c>
      <c r="M9" s="130">
        <f>ROUNDDOWN(('PRIHODI 2022'!M9*1.041),-2)</f>
        <v>0</v>
      </c>
      <c r="N9" s="130">
        <f>ROUNDDOWN(('PRIHODI 2022'!N9*1.041),-2)</f>
        <v>15600</v>
      </c>
      <c r="O9" s="130">
        <f>ROUNDDOWN(('PRIHODI 2022'!O9*1.041),-2)</f>
        <v>0</v>
      </c>
      <c r="P9" s="130">
        <f>ROUNDDOWN(('PRIHODI 2022'!P9*1.041),-2)</f>
        <v>0</v>
      </c>
    </row>
    <row r="10" spans="1:16" s="131" customFormat="1" ht="24" customHeight="1">
      <c r="A10" s="93">
        <v>63</v>
      </c>
      <c r="B10" s="94" t="s">
        <v>190</v>
      </c>
      <c r="C10" s="132">
        <f>ROUNDDOWN(('PRIHODI 2022'!C10*1.041),-2)</f>
        <v>8229100</v>
      </c>
      <c r="D10" s="132">
        <f>ROUNDDOWN(('PRIHODI 2022'!D10*1.041),-2)</f>
        <v>0</v>
      </c>
      <c r="E10" s="132">
        <f>ROUNDDOWN(('PRIHODI 2022'!E10*1.041),-2)</f>
        <v>0</v>
      </c>
      <c r="F10" s="132">
        <f>ROUNDDOWN(('PRIHODI 2022'!F10*1.041),-2)</f>
        <v>8229100</v>
      </c>
      <c r="G10" s="132">
        <f>ROUNDDOWN(('PRIHODI 2022'!G10*1.041),-2)</f>
        <v>0</v>
      </c>
      <c r="H10" s="132">
        <f>ROUNDDOWN(('PRIHODI 2022'!H10*1.041),-2)</f>
        <v>0</v>
      </c>
      <c r="I10" s="132">
        <f>ROUNDDOWN(('PRIHODI 2022'!I10*1.041),-2)</f>
        <v>8096800</v>
      </c>
      <c r="J10" s="132">
        <f>ROUNDDOWN(('PRIHODI 2022'!J10*1.041),-2)</f>
        <v>0</v>
      </c>
      <c r="K10" s="132">
        <f>ROUNDDOWN(('PRIHODI 2022'!K10*1.041),-2)</f>
        <v>132200</v>
      </c>
      <c r="L10" s="132">
        <f>ROUNDDOWN(('PRIHODI 2022'!L10*1.041),-2)</f>
        <v>0</v>
      </c>
      <c r="M10" s="132">
        <f>ROUNDDOWN(('PRIHODI 2022'!M10*1.041),-2)</f>
        <v>0</v>
      </c>
      <c r="N10" s="132">
        <f>ROUNDDOWN(('PRIHODI 2022'!N10*1.041),-2)</f>
        <v>0</v>
      </c>
      <c r="O10" s="132">
        <f>ROUNDDOWN(('PRIHODI 2022'!O10*1.041),-2)</f>
        <v>0</v>
      </c>
      <c r="P10" s="132">
        <f>ROUNDDOWN(('PRIHODI 2022'!P10*1.041),-2)</f>
        <v>0</v>
      </c>
    </row>
    <row r="11" spans="1:16" s="131" customFormat="1" ht="24" customHeight="1">
      <c r="A11" s="93">
        <v>631</v>
      </c>
      <c r="B11" s="94" t="s">
        <v>191</v>
      </c>
      <c r="C11" s="132">
        <f>ROUNDDOWN(('PRIHODI 2022'!C11*1.041),-2)</f>
        <v>0</v>
      </c>
      <c r="D11" s="132">
        <f>ROUNDDOWN(('PRIHODI 2022'!D11*1.041),-2)</f>
        <v>0</v>
      </c>
      <c r="E11" s="132">
        <f>ROUNDDOWN(('PRIHODI 2022'!E11*1.041),-2)</f>
        <v>0</v>
      </c>
      <c r="F11" s="95">
        <f>ROUNDDOWN(('PRIHODI 2022'!F11*1.041),-2)</f>
        <v>0</v>
      </c>
      <c r="G11" s="132">
        <f>ROUNDDOWN(('PRIHODI 2022'!G11*1.041),-2)</f>
        <v>0</v>
      </c>
      <c r="H11" s="132">
        <f>ROUNDDOWN(('PRIHODI 2022'!H11*1.041),-2)</f>
        <v>0</v>
      </c>
      <c r="I11" s="132">
        <f>ROUNDDOWN(('PRIHODI 2022'!I11*1.041),-2)</f>
        <v>0</v>
      </c>
      <c r="J11" s="132">
        <f>ROUNDDOWN(('PRIHODI 2022'!J11*1.041),-2)</f>
        <v>0</v>
      </c>
      <c r="K11" s="132">
        <f>ROUNDDOWN(('PRIHODI 2022'!K11*1.041),-2)</f>
        <v>0</v>
      </c>
      <c r="L11" s="132">
        <f>ROUNDDOWN(('PRIHODI 2022'!L11*1.041),-2)</f>
        <v>0</v>
      </c>
      <c r="M11" s="132">
        <f>ROUNDDOWN(('PRIHODI 2022'!M11*1.041),-2)</f>
        <v>0</v>
      </c>
      <c r="N11" s="132">
        <f>ROUNDDOWN(('PRIHODI 2022'!N11*1.041),-2)</f>
        <v>0</v>
      </c>
      <c r="O11" s="132">
        <f>ROUNDDOWN(('PRIHODI 2022'!O11*1.041),-2)</f>
        <v>0</v>
      </c>
      <c r="P11" s="132">
        <f>ROUNDDOWN(('PRIHODI 2022'!P11*1.041),-2)</f>
        <v>0</v>
      </c>
    </row>
    <row r="12" spans="1:16" ht="24" customHeight="1">
      <c r="A12" s="96">
        <v>6311</v>
      </c>
      <c r="B12" s="97" t="s">
        <v>192</v>
      </c>
      <c r="C12" s="98">
        <f>ROUNDDOWN(('PRIHODI 2022'!C12*1.041),-2)</f>
        <v>0</v>
      </c>
      <c r="D12" s="99">
        <f>ROUNDDOWN(('PRIHODI 2022'!D12*1.041),-2)</f>
        <v>0</v>
      </c>
      <c r="E12" s="99">
        <f>ROUNDDOWN(('PRIHODI 2022'!E12*1.041),-2)</f>
        <v>0</v>
      </c>
      <c r="F12" s="98">
        <f>ROUNDDOWN(('PRIHODI 2022'!F12*1.041),-2)</f>
        <v>0</v>
      </c>
      <c r="G12" s="100">
        <f>ROUNDDOWN(('PRIHODI 2022'!G12*1.041),-2)</f>
        <v>0</v>
      </c>
      <c r="H12" s="100">
        <f>ROUNDDOWN(('PRIHODI 2022'!H12*1.041),-2)</f>
        <v>0</v>
      </c>
      <c r="I12" s="100">
        <f>ROUNDDOWN(('PRIHODI 2022'!I12*1.041),-2)</f>
        <v>0</v>
      </c>
      <c r="J12" s="100">
        <f>ROUNDDOWN(('PRIHODI 2022'!J12*1.041),-2)</f>
        <v>0</v>
      </c>
      <c r="K12" s="100">
        <f>ROUNDDOWN(('PRIHODI 2022'!K12*1.041),-2)</f>
        <v>0</v>
      </c>
      <c r="L12" s="100">
        <f>ROUNDDOWN(('PRIHODI 2022'!L12*1.041),-2)</f>
        <v>0</v>
      </c>
      <c r="M12" s="100">
        <f>ROUNDDOWN(('PRIHODI 2022'!M12*1.041),-2)</f>
        <v>0</v>
      </c>
      <c r="N12" s="100">
        <f>ROUNDDOWN(('PRIHODI 2022'!N12*1.041),-2)</f>
        <v>0</v>
      </c>
      <c r="O12" s="100">
        <f>ROUNDDOWN(('PRIHODI 2022'!O12*1.041),-2)</f>
        <v>0</v>
      </c>
      <c r="P12" s="100">
        <f>ROUNDDOWN(('PRIHODI 2022'!P12*1.041),-2)</f>
        <v>0</v>
      </c>
    </row>
    <row r="13" spans="1:16" ht="24" customHeight="1">
      <c r="A13" s="96">
        <v>6312</v>
      </c>
      <c r="B13" s="97" t="s">
        <v>193</v>
      </c>
      <c r="C13" s="98">
        <f>ROUNDDOWN(('PRIHODI 2022'!C13*1.041),-2)</f>
        <v>0</v>
      </c>
      <c r="D13" s="99">
        <f>ROUNDDOWN(('PRIHODI 2022'!D13*1.041),-2)</f>
        <v>0</v>
      </c>
      <c r="E13" s="99">
        <f>ROUNDDOWN(('PRIHODI 2022'!E13*1.041),-2)</f>
        <v>0</v>
      </c>
      <c r="F13" s="98">
        <f>ROUNDDOWN(('PRIHODI 2022'!F13*1.041),-2)</f>
        <v>0</v>
      </c>
      <c r="G13" s="100">
        <f>ROUNDDOWN(('PRIHODI 2022'!G13*1.041),-2)</f>
        <v>0</v>
      </c>
      <c r="H13" s="100">
        <f>ROUNDDOWN(('PRIHODI 2022'!H13*1.041),-2)</f>
        <v>0</v>
      </c>
      <c r="I13" s="100">
        <f>ROUNDDOWN(('PRIHODI 2022'!I13*1.041),-2)</f>
        <v>0</v>
      </c>
      <c r="J13" s="100">
        <f>ROUNDDOWN(('PRIHODI 2022'!J13*1.041),-2)</f>
        <v>0</v>
      </c>
      <c r="K13" s="100">
        <f>ROUNDDOWN(('PRIHODI 2022'!K13*1.041),-2)</f>
        <v>0</v>
      </c>
      <c r="L13" s="100">
        <f>ROUNDDOWN(('PRIHODI 2022'!L13*1.041),-2)</f>
        <v>0</v>
      </c>
      <c r="M13" s="100">
        <f>ROUNDDOWN(('PRIHODI 2022'!M13*1.041),-2)</f>
        <v>0</v>
      </c>
      <c r="N13" s="100">
        <f>ROUNDDOWN(('PRIHODI 2022'!N13*1.041),-2)</f>
        <v>0</v>
      </c>
      <c r="O13" s="100">
        <f>ROUNDDOWN(('PRIHODI 2022'!O13*1.041),-2)</f>
        <v>0</v>
      </c>
      <c r="P13" s="100">
        <f>ROUNDDOWN(('PRIHODI 2022'!P13*1.041),-2)</f>
        <v>0</v>
      </c>
    </row>
    <row r="14" spans="1:16" s="131" customFormat="1" ht="25.9" customHeight="1">
      <c r="A14" s="93">
        <v>632</v>
      </c>
      <c r="B14" s="94" t="s">
        <v>194</v>
      </c>
      <c r="C14" s="132">
        <f>ROUNDDOWN(('PRIHODI 2022'!C14*1.041),-2)</f>
        <v>0</v>
      </c>
      <c r="D14" s="132">
        <f>ROUNDDOWN(('PRIHODI 2022'!D14*1.041),-2)</f>
        <v>0</v>
      </c>
      <c r="E14" s="132">
        <f>ROUNDDOWN(('PRIHODI 2022'!E14*1.041),-2)</f>
        <v>0</v>
      </c>
      <c r="F14" s="95">
        <f>ROUNDDOWN(('PRIHODI 2022'!F14*1.041),-2)</f>
        <v>0</v>
      </c>
      <c r="G14" s="132">
        <f>ROUNDDOWN(('PRIHODI 2022'!G14*1.041),-2)</f>
        <v>0</v>
      </c>
      <c r="H14" s="132">
        <f>ROUNDDOWN(('PRIHODI 2022'!H14*1.041),-2)</f>
        <v>0</v>
      </c>
      <c r="I14" s="132">
        <f>ROUNDDOWN(('PRIHODI 2022'!I14*1.041),-2)</f>
        <v>0</v>
      </c>
      <c r="J14" s="132">
        <f>ROUNDDOWN(('PRIHODI 2022'!J14*1.041),-2)</f>
        <v>0</v>
      </c>
      <c r="K14" s="132">
        <f>ROUNDDOWN(('PRIHODI 2022'!K14*1.041),-2)</f>
        <v>0</v>
      </c>
      <c r="L14" s="132">
        <f>ROUNDDOWN(('PRIHODI 2022'!L14*1.041),-2)</f>
        <v>0</v>
      </c>
      <c r="M14" s="132">
        <f>ROUNDDOWN(('PRIHODI 2022'!M14*1.041),-2)</f>
        <v>0</v>
      </c>
      <c r="N14" s="132">
        <f>ROUNDDOWN(('PRIHODI 2022'!N14*1.041),-2)</f>
        <v>0</v>
      </c>
      <c r="O14" s="132">
        <f>ROUNDDOWN(('PRIHODI 2022'!O14*1.041),-2)</f>
        <v>0</v>
      </c>
      <c r="P14" s="132">
        <f>ROUNDDOWN(('PRIHODI 2022'!P14*1.041),-2)</f>
        <v>0</v>
      </c>
    </row>
    <row r="15" spans="1:16" ht="24" customHeight="1">
      <c r="A15" s="96">
        <v>6321</v>
      </c>
      <c r="B15" s="97" t="s">
        <v>195</v>
      </c>
      <c r="C15" s="98">
        <f>ROUNDDOWN(('PRIHODI 2022'!C15*1.041),-2)</f>
        <v>0</v>
      </c>
      <c r="D15" s="99">
        <f>ROUNDDOWN(('PRIHODI 2022'!D15*1.041),-2)</f>
        <v>0</v>
      </c>
      <c r="E15" s="99">
        <f>ROUNDDOWN(('PRIHODI 2022'!E15*1.041),-2)</f>
        <v>0</v>
      </c>
      <c r="F15" s="98">
        <f>ROUNDDOWN(('PRIHODI 2022'!F15*1.041),-2)</f>
        <v>0</v>
      </c>
      <c r="G15" s="100">
        <f>ROUNDDOWN(('PRIHODI 2022'!G15*1.041),-2)</f>
        <v>0</v>
      </c>
      <c r="H15" s="100">
        <f>ROUNDDOWN(('PRIHODI 2022'!H15*1.041),-2)</f>
        <v>0</v>
      </c>
      <c r="I15" s="100">
        <f>ROUNDDOWN(('PRIHODI 2022'!I15*1.041),-2)</f>
        <v>0</v>
      </c>
      <c r="J15" s="100">
        <f>ROUNDDOWN(('PRIHODI 2022'!J15*1.041),-2)</f>
        <v>0</v>
      </c>
      <c r="K15" s="100">
        <f>ROUNDDOWN(('PRIHODI 2022'!K15*1.041),-2)</f>
        <v>0</v>
      </c>
      <c r="L15" s="100">
        <f>ROUNDDOWN(('PRIHODI 2022'!L15*1.041),-2)</f>
        <v>0</v>
      </c>
      <c r="M15" s="100">
        <f>ROUNDDOWN(('PRIHODI 2022'!M15*1.041),-2)</f>
        <v>0</v>
      </c>
      <c r="N15" s="100">
        <f>ROUNDDOWN(('PRIHODI 2022'!N15*1.041),-2)</f>
        <v>0</v>
      </c>
      <c r="O15" s="100">
        <f>ROUNDDOWN(('PRIHODI 2022'!O15*1.041),-2)</f>
        <v>0</v>
      </c>
      <c r="P15" s="100">
        <f>ROUNDDOWN(('PRIHODI 2022'!P15*1.041),-2)</f>
        <v>0</v>
      </c>
    </row>
    <row r="16" spans="1:16" ht="24" customHeight="1">
      <c r="A16" s="96">
        <v>6322</v>
      </c>
      <c r="B16" s="97" t="s">
        <v>196</v>
      </c>
      <c r="C16" s="98">
        <f>ROUNDDOWN(('PRIHODI 2022'!C16*1.041),-2)</f>
        <v>0</v>
      </c>
      <c r="D16" s="99">
        <f>ROUNDDOWN(('PRIHODI 2022'!D16*1.041),-2)</f>
        <v>0</v>
      </c>
      <c r="E16" s="99">
        <f>ROUNDDOWN(('PRIHODI 2022'!E16*1.041),-2)</f>
        <v>0</v>
      </c>
      <c r="F16" s="98">
        <f>ROUNDDOWN(('PRIHODI 2022'!F16*1.041),-2)</f>
        <v>0</v>
      </c>
      <c r="G16" s="100">
        <f>ROUNDDOWN(('PRIHODI 2022'!G16*1.041),-2)</f>
        <v>0</v>
      </c>
      <c r="H16" s="100">
        <f>ROUNDDOWN(('PRIHODI 2022'!H16*1.041),-2)</f>
        <v>0</v>
      </c>
      <c r="I16" s="100">
        <f>ROUNDDOWN(('PRIHODI 2022'!I16*1.041),-2)</f>
        <v>0</v>
      </c>
      <c r="J16" s="100">
        <f>ROUNDDOWN(('PRIHODI 2022'!J16*1.041),-2)</f>
        <v>0</v>
      </c>
      <c r="K16" s="100">
        <f>ROUNDDOWN(('PRIHODI 2022'!K16*1.041),-2)</f>
        <v>0</v>
      </c>
      <c r="L16" s="100">
        <f>ROUNDDOWN(('PRIHODI 2022'!L16*1.041),-2)</f>
        <v>0</v>
      </c>
      <c r="M16" s="100">
        <f>ROUNDDOWN(('PRIHODI 2022'!M16*1.041),-2)</f>
        <v>0</v>
      </c>
      <c r="N16" s="100">
        <f>ROUNDDOWN(('PRIHODI 2022'!N16*1.041),-2)</f>
        <v>0</v>
      </c>
      <c r="O16" s="100">
        <f>ROUNDDOWN(('PRIHODI 2022'!O16*1.041),-2)</f>
        <v>0</v>
      </c>
      <c r="P16" s="100">
        <f>ROUNDDOWN(('PRIHODI 2022'!P16*1.041),-2)</f>
        <v>0</v>
      </c>
    </row>
    <row r="17" spans="1:16" ht="24" customHeight="1">
      <c r="A17" s="96">
        <v>6323</v>
      </c>
      <c r="B17" s="97" t="s">
        <v>197</v>
      </c>
      <c r="C17" s="98">
        <f>ROUNDDOWN(('PRIHODI 2022'!C17*1.041),-2)</f>
        <v>0</v>
      </c>
      <c r="D17" s="99">
        <f>ROUNDDOWN(('PRIHODI 2022'!D17*1.041),-2)</f>
        <v>0</v>
      </c>
      <c r="E17" s="99">
        <f>ROUNDDOWN(('PRIHODI 2022'!E17*1.041),-2)</f>
        <v>0</v>
      </c>
      <c r="F17" s="98">
        <f>ROUNDDOWN(('PRIHODI 2022'!F17*1.041),-2)</f>
        <v>0</v>
      </c>
      <c r="G17" s="100">
        <f>ROUNDDOWN(('PRIHODI 2022'!G17*1.041),-2)</f>
        <v>0</v>
      </c>
      <c r="H17" s="100">
        <f>ROUNDDOWN(('PRIHODI 2022'!H17*1.041),-2)</f>
        <v>0</v>
      </c>
      <c r="I17" s="100">
        <f>ROUNDDOWN(('PRIHODI 2022'!I17*1.041),-2)</f>
        <v>0</v>
      </c>
      <c r="J17" s="100">
        <f>ROUNDDOWN(('PRIHODI 2022'!J17*1.041),-2)</f>
        <v>0</v>
      </c>
      <c r="K17" s="100">
        <f>ROUNDDOWN(('PRIHODI 2022'!K17*1.041),-2)</f>
        <v>0</v>
      </c>
      <c r="L17" s="100">
        <f>ROUNDDOWN(('PRIHODI 2022'!L17*1.041),-2)</f>
        <v>0</v>
      </c>
      <c r="M17" s="100">
        <f>ROUNDDOWN(('PRIHODI 2022'!M17*1.041),-2)</f>
        <v>0</v>
      </c>
      <c r="N17" s="100">
        <f>ROUNDDOWN(('PRIHODI 2022'!N17*1.041),-2)</f>
        <v>0</v>
      </c>
      <c r="O17" s="100">
        <f>ROUNDDOWN(('PRIHODI 2022'!O17*1.041),-2)</f>
        <v>0</v>
      </c>
      <c r="P17" s="100">
        <f>ROUNDDOWN(('PRIHODI 2022'!P17*1.041),-2)</f>
        <v>0</v>
      </c>
    </row>
    <row r="18" spans="1:16" ht="24" customHeight="1">
      <c r="A18" s="96">
        <v>6324</v>
      </c>
      <c r="B18" s="97" t="s">
        <v>198</v>
      </c>
      <c r="C18" s="98">
        <f>ROUNDDOWN(('PRIHODI 2022'!C18*1.041),-2)</f>
        <v>0</v>
      </c>
      <c r="D18" s="99">
        <f>ROUNDDOWN(('PRIHODI 2022'!D18*1.041),-2)</f>
        <v>0</v>
      </c>
      <c r="E18" s="99">
        <f>ROUNDDOWN(('PRIHODI 2022'!E18*1.041),-2)</f>
        <v>0</v>
      </c>
      <c r="F18" s="98">
        <f>ROUNDDOWN(('PRIHODI 2022'!F18*1.041),-2)</f>
        <v>0</v>
      </c>
      <c r="G18" s="100">
        <f>ROUNDDOWN(('PRIHODI 2022'!G18*1.041),-2)</f>
        <v>0</v>
      </c>
      <c r="H18" s="100">
        <f>ROUNDDOWN(('PRIHODI 2022'!H18*1.041),-2)</f>
        <v>0</v>
      </c>
      <c r="I18" s="100">
        <f>ROUNDDOWN(('PRIHODI 2022'!I18*1.041),-2)</f>
        <v>0</v>
      </c>
      <c r="J18" s="100">
        <f>ROUNDDOWN(('PRIHODI 2022'!J18*1.041),-2)</f>
        <v>0</v>
      </c>
      <c r="K18" s="100">
        <f>ROUNDDOWN(('PRIHODI 2022'!K18*1.041),-2)</f>
        <v>0</v>
      </c>
      <c r="L18" s="100">
        <f>ROUNDDOWN(('PRIHODI 2022'!L18*1.041),-2)</f>
        <v>0</v>
      </c>
      <c r="M18" s="100">
        <f>ROUNDDOWN(('PRIHODI 2022'!M18*1.041),-2)</f>
        <v>0</v>
      </c>
      <c r="N18" s="100">
        <f>ROUNDDOWN(('PRIHODI 2022'!N18*1.041),-2)</f>
        <v>0</v>
      </c>
      <c r="O18" s="100">
        <f>ROUNDDOWN(('PRIHODI 2022'!O18*1.041),-2)</f>
        <v>0</v>
      </c>
      <c r="P18" s="100">
        <f>ROUNDDOWN(('PRIHODI 2022'!P18*1.041),-2)</f>
        <v>0</v>
      </c>
    </row>
    <row r="19" spans="1:16" s="131" customFormat="1" ht="25.9" customHeight="1">
      <c r="A19" s="93">
        <v>633</v>
      </c>
      <c r="B19" s="94" t="s">
        <v>199</v>
      </c>
      <c r="C19" s="132">
        <f>ROUNDDOWN(('PRIHODI 2022'!C19*1.041),-2)</f>
        <v>0</v>
      </c>
      <c r="D19" s="132">
        <f>ROUNDDOWN(('PRIHODI 2022'!D19*1.041),-2)</f>
        <v>0</v>
      </c>
      <c r="E19" s="132">
        <f>ROUNDDOWN(('PRIHODI 2022'!E19*1.041),-2)</f>
        <v>0</v>
      </c>
      <c r="F19" s="95">
        <f>ROUNDDOWN(('PRIHODI 2022'!F19*1.041),-2)</f>
        <v>0</v>
      </c>
      <c r="G19" s="132">
        <f>ROUNDDOWN(('PRIHODI 2022'!G19*1.041),-2)</f>
        <v>0</v>
      </c>
      <c r="H19" s="132">
        <f>ROUNDDOWN(('PRIHODI 2022'!H19*1.041),-2)</f>
        <v>0</v>
      </c>
      <c r="I19" s="132">
        <f>ROUNDDOWN(('PRIHODI 2022'!I19*1.041),-2)</f>
        <v>0</v>
      </c>
      <c r="J19" s="132">
        <f>ROUNDDOWN(('PRIHODI 2022'!J19*1.041),-2)</f>
        <v>0</v>
      </c>
      <c r="K19" s="132">
        <f>ROUNDDOWN(('PRIHODI 2022'!K19*1.041),-2)</f>
        <v>0</v>
      </c>
      <c r="L19" s="132">
        <f>ROUNDDOWN(('PRIHODI 2022'!L19*1.041),-2)</f>
        <v>0</v>
      </c>
      <c r="M19" s="132">
        <f>ROUNDDOWN(('PRIHODI 2022'!M19*1.041),-2)</f>
        <v>0</v>
      </c>
      <c r="N19" s="132">
        <f>ROUNDDOWN(('PRIHODI 2022'!N19*1.041),-2)</f>
        <v>0</v>
      </c>
      <c r="O19" s="132">
        <f>ROUNDDOWN(('PRIHODI 2022'!O19*1.041),-2)</f>
        <v>0</v>
      </c>
      <c r="P19" s="132">
        <f>ROUNDDOWN(('PRIHODI 2022'!P19*1.041),-2)</f>
        <v>0</v>
      </c>
    </row>
    <row r="20" spans="1:16" ht="24" customHeight="1">
      <c r="A20" s="96">
        <v>6331</v>
      </c>
      <c r="B20" s="97" t="s">
        <v>200</v>
      </c>
      <c r="C20" s="98">
        <f>ROUNDDOWN(('PRIHODI 2022'!C20*1.041),-2)</f>
        <v>0</v>
      </c>
      <c r="D20" s="99">
        <f>ROUNDDOWN(('PRIHODI 2022'!D20*1.041),-2)</f>
        <v>0</v>
      </c>
      <c r="E20" s="99">
        <f>ROUNDDOWN(('PRIHODI 2022'!E20*1.041),-2)</f>
        <v>0</v>
      </c>
      <c r="F20" s="98">
        <f>ROUNDDOWN(('PRIHODI 2022'!F20*1.041),-2)</f>
        <v>0</v>
      </c>
      <c r="G20" s="100">
        <f>ROUNDDOWN(('PRIHODI 2022'!G20*1.041),-2)</f>
        <v>0</v>
      </c>
      <c r="H20" s="100">
        <f>ROUNDDOWN(('PRIHODI 2022'!H20*1.041),-2)</f>
        <v>0</v>
      </c>
      <c r="I20" s="100">
        <f>ROUNDDOWN(('PRIHODI 2022'!I20*1.041),-2)</f>
        <v>0</v>
      </c>
      <c r="J20" s="100">
        <f>ROUNDDOWN(('PRIHODI 2022'!J20*1.041),-2)</f>
        <v>0</v>
      </c>
      <c r="K20" s="100">
        <f>ROUNDDOWN(('PRIHODI 2022'!K20*1.041),-2)</f>
        <v>0</v>
      </c>
      <c r="L20" s="100">
        <f>ROUNDDOWN(('PRIHODI 2022'!L20*1.041),-2)</f>
        <v>0</v>
      </c>
      <c r="M20" s="100">
        <f>ROUNDDOWN(('PRIHODI 2022'!M20*1.041),-2)</f>
        <v>0</v>
      </c>
      <c r="N20" s="100">
        <f>ROUNDDOWN(('PRIHODI 2022'!N20*1.041),-2)</f>
        <v>0</v>
      </c>
      <c r="O20" s="100">
        <f>ROUNDDOWN(('PRIHODI 2022'!O20*1.041),-2)</f>
        <v>0</v>
      </c>
      <c r="P20" s="100">
        <f>ROUNDDOWN(('PRIHODI 2022'!P20*1.041),-2)</f>
        <v>0</v>
      </c>
    </row>
    <row r="21" spans="1:16" ht="24" customHeight="1">
      <c r="A21" s="96">
        <v>6332</v>
      </c>
      <c r="B21" s="97" t="s">
        <v>201</v>
      </c>
      <c r="C21" s="98">
        <f>ROUNDDOWN(('PRIHODI 2022'!C21*1.041),-2)</f>
        <v>0</v>
      </c>
      <c r="D21" s="99">
        <f>ROUNDDOWN(('PRIHODI 2022'!D21*1.041),-2)</f>
        <v>0</v>
      </c>
      <c r="E21" s="99">
        <f>ROUNDDOWN(('PRIHODI 2022'!E21*1.041),-2)</f>
        <v>0</v>
      </c>
      <c r="F21" s="98">
        <f>ROUNDDOWN(('PRIHODI 2022'!F21*1.041),-2)</f>
        <v>0</v>
      </c>
      <c r="G21" s="100">
        <f>ROUNDDOWN(('PRIHODI 2022'!G21*1.041),-2)</f>
        <v>0</v>
      </c>
      <c r="H21" s="100">
        <f>ROUNDDOWN(('PRIHODI 2022'!H21*1.041),-2)</f>
        <v>0</v>
      </c>
      <c r="I21" s="100">
        <f>ROUNDDOWN(('PRIHODI 2022'!I21*1.041),-2)</f>
        <v>0</v>
      </c>
      <c r="J21" s="100">
        <f>ROUNDDOWN(('PRIHODI 2022'!J21*1.041),-2)</f>
        <v>0</v>
      </c>
      <c r="K21" s="100">
        <f>ROUNDDOWN(('PRIHODI 2022'!K21*1.041),-2)</f>
        <v>0</v>
      </c>
      <c r="L21" s="100">
        <f>ROUNDDOWN(('PRIHODI 2022'!L21*1.041),-2)</f>
        <v>0</v>
      </c>
      <c r="M21" s="100">
        <f>ROUNDDOWN(('PRIHODI 2022'!M21*1.041),-2)</f>
        <v>0</v>
      </c>
      <c r="N21" s="100">
        <f>ROUNDDOWN(('PRIHODI 2022'!N21*1.041),-2)</f>
        <v>0</v>
      </c>
      <c r="O21" s="100">
        <f>ROUNDDOWN(('PRIHODI 2022'!O21*1.041),-2)</f>
        <v>0</v>
      </c>
      <c r="P21" s="100">
        <f>ROUNDDOWN(('PRIHODI 2022'!P21*1.041),-2)</f>
        <v>0</v>
      </c>
    </row>
    <row r="22" spans="1:16" s="131" customFormat="1" ht="25.9" customHeight="1">
      <c r="A22" s="93">
        <v>634</v>
      </c>
      <c r="B22" s="94" t="s">
        <v>202</v>
      </c>
      <c r="C22" s="132">
        <f>ROUNDDOWN(('PRIHODI 2022'!C22*1.041),-2)</f>
        <v>132200</v>
      </c>
      <c r="D22" s="132">
        <f>ROUNDDOWN(('PRIHODI 2022'!D22*1.041),-2)</f>
        <v>0</v>
      </c>
      <c r="E22" s="132">
        <f>ROUNDDOWN(('PRIHODI 2022'!E22*1.041),-2)</f>
        <v>0</v>
      </c>
      <c r="F22" s="95">
        <f>ROUNDDOWN(('PRIHODI 2022'!F22*1.041),-2)</f>
        <v>132200</v>
      </c>
      <c r="G22" s="132">
        <f>ROUNDDOWN(('PRIHODI 2022'!G22*1.041),-2)</f>
        <v>0</v>
      </c>
      <c r="H22" s="132">
        <f>ROUNDDOWN(('PRIHODI 2022'!H22*1.041),-2)</f>
        <v>0</v>
      </c>
      <c r="I22" s="132">
        <f>ROUNDDOWN(('PRIHODI 2022'!I22*1.041),-2)</f>
        <v>0</v>
      </c>
      <c r="J22" s="132">
        <f>ROUNDDOWN(('PRIHODI 2022'!J22*1.041),-2)</f>
        <v>0</v>
      </c>
      <c r="K22" s="132">
        <f>ROUNDDOWN(('PRIHODI 2022'!K22*1.041),-2)</f>
        <v>132200</v>
      </c>
      <c r="L22" s="132">
        <f>ROUNDDOWN(('PRIHODI 2022'!L22*1.041),-2)</f>
        <v>0</v>
      </c>
      <c r="M22" s="132">
        <f>ROUNDDOWN(('PRIHODI 2022'!M22*1.041),-2)</f>
        <v>0</v>
      </c>
      <c r="N22" s="132">
        <f>ROUNDDOWN(('PRIHODI 2022'!N22*1.041),-2)</f>
        <v>0</v>
      </c>
      <c r="O22" s="132">
        <f>ROUNDDOWN(('PRIHODI 2022'!O22*1.041),-2)</f>
        <v>0</v>
      </c>
      <c r="P22" s="132">
        <f>ROUNDDOWN(('PRIHODI 2022'!P22*1.041),-2)</f>
        <v>0</v>
      </c>
    </row>
    <row r="23" spans="1:16" ht="24" customHeight="1">
      <c r="A23" s="96">
        <v>6341</v>
      </c>
      <c r="B23" s="97" t="s">
        <v>203</v>
      </c>
      <c r="C23" s="98">
        <f>ROUNDDOWN(('PRIHODI 2022'!C23*1.041),-2)</f>
        <v>132200</v>
      </c>
      <c r="D23" s="99">
        <f>ROUNDDOWN(('PRIHODI 2022'!D23*1.041),-2)</f>
        <v>0</v>
      </c>
      <c r="E23" s="99">
        <f>ROUNDDOWN(('PRIHODI 2022'!E23*1.041),-2)</f>
        <v>0</v>
      </c>
      <c r="F23" s="98">
        <f>ROUNDDOWN(('PRIHODI 2022'!F23*1.041),-2)</f>
        <v>132200</v>
      </c>
      <c r="G23" s="99">
        <f>ROUNDDOWN(('PRIHODI 2022'!G23*1.041),-2)</f>
        <v>0</v>
      </c>
      <c r="H23" s="99">
        <f>ROUNDDOWN(('PRIHODI 2022'!H23*1.041),-2)</f>
        <v>0</v>
      </c>
      <c r="I23" s="99">
        <f>ROUNDDOWN(('PRIHODI 2022'!I23*1.041),-2)</f>
        <v>0</v>
      </c>
      <c r="J23" s="99">
        <f>ROUNDDOWN(('PRIHODI 2022'!J23*1.041),-2)</f>
        <v>0</v>
      </c>
      <c r="K23" s="157">
        <f>ROUNDDOWN(('PRIHODI 2022'!K23*1.041),-2)</f>
        <v>132200</v>
      </c>
      <c r="L23" s="99">
        <f>ROUNDDOWN(('PRIHODI 2022'!L23*1.041),-2)</f>
        <v>0</v>
      </c>
      <c r="M23" s="99">
        <f>ROUNDDOWN(('PRIHODI 2022'!M23*1.041),-2)</f>
        <v>0</v>
      </c>
      <c r="N23" s="99">
        <f>ROUNDDOWN(('PRIHODI 2022'!N23*1.041),-2)</f>
        <v>0</v>
      </c>
      <c r="O23" s="99">
        <f>ROUNDDOWN(('PRIHODI 2022'!O23*1.041),-2)</f>
        <v>0</v>
      </c>
      <c r="P23" s="99">
        <f>ROUNDDOWN(('PRIHODI 2022'!P23*1.041),-2)</f>
        <v>0</v>
      </c>
    </row>
    <row r="24" spans="1:16" ht="24" customHeight="1">
      <c r="A24" s="96">
        <v>6342</v>
      </c>
      <c r="B24" s="97" t="s">
        <v>204</v>
      </c>
      <c r="C24" s="98">
        <f>ROUNDDOWN(('PRIHODI 2022'!C24*1.041),-2)</f>
        <v>0</v>
      </c>
      <c r="D24" s="99">
        <f>ROUNDDOWN(('PRIHODI 2022'!D24*1.041),-2)</f>
        <v>0</v>
      </c>
      <c r="E24" s="99">
        <f>ROUNDDOWN(('PRIHODI 2022'!E24*1.041),-2)</f>
        <v>0</v>
      </c>
      <c r="F24" s="98">
        <f>ROUNDDOWN(('PRIHODI 2022'!F24*1.041),-2)</f>
        <v>0</v>
      </c>
      <c r="G24" s="99">
        <f>ROUNDDOWN(('PRIHODI 2022'!G24*1.041),-2)</f>
        <v>0</v>
      </c>
      <c r="H24" s="99">
        <f>ROUNDDOWN(('PRIHODI 2022'!H24*1.041),-2)</f>
        <v>0</v>
      </c>
      <c r="I24" s="99">
        <f>ROUNDDOWN(('PRIHODI 2022'!I24*1.041),-2)</f>
        <v>0</v>
      </c>
      <c r="J24" s="99">
        <f>ROUNDDOWN(('PRIHODI 2022'!J24*1.041),-2)</f>
        <v>0</v>
      </c>
      <c r="K24" s="157">
        <f>ROUNDDOWN(('PRIHODI 2022'!K24*1.041),-2)</f>
        <v>0</v>
      </c>
      <c r="L24" s="99">
        <f>ROUNDDOWN(('PRIHODI 2022'!L24*1.041),-2)</f>
        <v>0</v>
      </c>
      <c r="M24" s="99">
        <f>ROUNDDOWN(('PRIHODI 2022'!M24*1.041),-2)</f>
        <v>0</v>
      </c>
      <c r="N24" s="99">
        <f>ROUNDDOWN(('PRIHODI 2022'!N24*1.041),-2)</f>
        <v>0</v>
      </c>
      <c r="O24" s="99">
        <f>ROUNDDOWN(('PRIHODI 2022'!O24*1.041),-2)</f>
        <v>0</v>
      </c>
      <c r="P24" s="99">
        <f>ROUNDDOWN(('PRIHODI 2022'!P24*1.041),-2)</f>
        <v>0</v>
      </c>
    </row>
    <row r="25" spans="1:16" s="131" customFormat="1" ht="25.9" customHeight="1">
      <c r="A25" s="93">
        <v>635</v>
      </c>
      <c r="B25" s="94" t="s">
        <v>205</v>
      </c>
      <c r="C25" s="132">
        <f>ROUNDDOWN(('PRIHODI 2022'!C25*1.041),-2)</f>
        <v>0</v>
      </c>
      <c r="D25" s="132">
        <f>ROUNDDOWN(('PRIHODI 2022'!D25*1.041),-2)</f>
        <v>0</v>
      </c>
      <c r="E25" s="132">
        <f>ROUNDDOWN(('PRIHODI 2022'!E25*1.041),-2)</f>
        <v>0</v>
      </c>
      <c r="F25" s="95">
        <f>ROUNDDOWN(('PRIHODI 2022'!F25*1.041),-2)</f>
        <v>0</v>
      </c>
      <c r="G25" s="132">
        <f>ROUNDDOWN(('PRIHODI 2022'!G25*1.041),-2)</f>
        <v>0</v>
      </c>
      <c r="H25" s="132">
        <f>ROUNDDOWN(('PRIHODI 2022'!H25*1.041),-2)</f>
        <v>0</v>
      </c>
      <c r="I25" s="132">
        <f>ROUNDDOWN(('PRIHODI 2022'!I25*1.041),-2)</f>
        <v>0</v>
      </c>
      <c r="J25" s="132">
        <f>ROUNDDOWN(('PRIHODI 2022'!J25*1.041),-2)</f>
        <v>0</v>
      </c>
      <c r="K25" s="132">
        <f>ROUNDDOWN(('PRIHODI 2022'!K25*1.041),-2)</f>
        <v>0</v>
      </c>
      <c r="L25" s="132">
        <f>ROUNDDOWN(('PRIHODI 2022'!L25*1.041),-2)</f>
        <v>0</v>
      </c>
      <c r="M25" s="132">
        <f>ROUNDDOWN(('PRIHODI 2022'!M25*1.041),-2)</f>
        <v>0</v>
      </c>
      <c r="N25" s="132">
        <f>ROUNDDOWN(('PRIHODI 2022'!N25*1.041),-2)</f>
        <v>0</v>
      </c>
      <c r="O25" s="132">
        <f>ROUNDDOWN(('PRIHODI 2022'!O25*1.041),-2)</f>
        <v>0</v>
      </c>
      <c r="P25" s="132">
        <f>ROUNDDOWN(('PRIHODI 2022'!P25*1.041),-2)</f>
        <v>0</v>
      </c>
    </row>
    <row r="26" spans="1:16" ht="24" customHeight="1">
      <c r="A26" s="96">
        <v>6351</v>
      </c>
      <c r="B26" s="97" t="s">
        <v>206</v>
      </c>
      <c r="C26" s="98">
        <f>ROUNDDOWN(('PRIHODI 2022'!C26*1.041),-2)</f>
        <v>0</v>
      </c>
      <c r="D26" s="99">
        <f>ROUNDDOWN(('PRIHODI 2022'!D26*1.041),-2)</f>
        <v>0</v>
      </c>
      <c r="E26" s="99">
        <f>ROUNDDOWN(('PRIHODI 2022'!E26*1.041),-2)</f>
        <v>0</v>
      </c>
      <c r="F26" s="98">
        <f>ROUNDDOWN(('PRIHODI 2022'!F26*1.041),-2)</f>
        <v>0</v>
      </c>
      <c r="G26" s="100">
        <f>ROUNDDOWN(('PRIHODI 2022'!G26*1.041),-2)</f>
        <v>0</v>
      </c>
      <c r="H26" s="100">
        <f>ROUNDDOWN(('PRIHODI 2022'!H26*1.041),-2)</f>
        <v>0</v>
      </c>
      <c r="I26" s="100">
        <f>ROUNDDOWN(('PRIHODI 2022'!I26*1.041),-2)</f>
        <v>0</v>
      </c>
      <c r="J26" s="100">
        <f>ROUNDDOWN(('PRIHODI 2022'!J26*1.041),-2)</f>
        <v>0</v>
      </c>
      <c r="K26" s="100">
        <f>ROUNDDOWN(('PRIHODI 2022'!K26*1.041),-2)</f>
        <v>0</v>
      </c>
      <c r="L26" s="100">
        <f>ROUNDDOWN(('PRIHODI 2022'!L26*1.041),-2)</f>
        <v>0</v>
      </c>
      <c r="M26" s="100">
        <f>ROUNDDOWN(('PRIHODI 2022'!M26*1.041),-2)</f>
        <v>0</v>
      </c>
      <c r="N26" s="100">
        <f>ROUNDDOWN(('PRIHODI 2022'!N26*1.041),-2)</f>
        <v>0</v>
      </c>
      <c r="O26" s="100">
        <f>ROUNDDOWN(('PRIHODI 2022'!O26*1.041),-2)</f>
        <v>0</v>
      </c>
      <c r="P26" s="100">
        <f>ROUNDDOWN(('PRIHODI 2022'!P26*1.041),-2)</f>
        <v>0</v>
      </c>
    </row>
    <row r="27" spans="1:16" ht="24" customHeight="1">
      <c r="A27" s="96">
        <v>6352</v>
      </c>
      <c r="B27" s="97" t="s">
        <v>207</v>
      </c>
      <c r="C27" s="98">
        <f>ROUNDDOWN(('PRIHODI 2022'!C27*1.041),-2)</f>
        <v>0</v>
      </c>
      <c r="D27" s="99">
        <f>ROUNDDOWN(('PRIHODI 2022'!D27*1.041),-2)</f>
        <v>0</v>
      </c>
      <c r="E27" s="99">
        <f>ROUNDDOWN(('PRIHODI 2022'!E27*1.041),-2)</f>
        <v>0</v>
      </c>
      <c r="F27" s="98">
        <f>ROUNDDOWN(('PRIHODI 2022'!F27*1.041),-2)</f>
        <v>0</v>
      </c>
      <c r="G27" s="100">
        <f>ROUNDDOWN(('PRIHODI 2022'!G27*1.041),-2)</f>
        <v>0</v>
      </c>
      <c r="H27" s="100">
        <f>ROUNDDOWN(('PRIHODI 2022'!H27*1.041),-2)</f>
        <v>0</v>
      </c>
      <c r="I27" s="100">
        <f>ROUNDDOWN(('PRIHODI 2022'!I27*1.041),-2)</f>
        <v>0</v>
      </c>
      <c r="J27" s="100">
        <f>ROUNDDOWN(('PRIHODI 2022'!J27*1.041),-2)</f>
        <v>0</v>
      </c>
      <c r="K27" s="100">
        <f>ROUNDDOWN(('PRIHODI 2022'!K27*1.041),-2)</f>
        <v>0</v>
      </c>
      <c r="L27" s="100">
        <f>ROUNDDOWN(('PRIHODI 2022'!L27*1.041),-2)</f>
        <v>0</v>
      </c>
      <c r="M27" s="100">
        <f>ROUNDDOWN(('PRIHODI 2022'!M27*1.041),-2)</f>
        <v>0</v>
      </c>
      <c r="N27" s="100">
        <f>ROUNDDOWN(('PRIHODI 2022'!N27*1.041),-2)</f>
        <v>0</v>
      </c>
      <c r="O27" s="100">
        <f>ROUNDDOWN(('PRIHODI 2022'!O27*1.041),-2)</f>
        <v>0</v>
      </c>
      <c r="P27" s="100">
        <f>ROUNDDOWN(('PRIHODI 2022'!P27*1.041),-2)</f>
        <v>0</v>
      </c>
    </row>
    <row r="28" spans="1:16" s="131" customFormat="1" ht="25.9" customHeight="1">
      <c r="A28" s="93" t="s">
        <v>208</v>
      </c>
      <c r="B28" s="101" t="s">
        <v>209</v>
      </c>
      <c r="C28" s="132">
        <f>ROUNDDOWN(('PRIHODI 2022'!C28*1.041),-2)</f>
        <v>8096800</v>
      </c>
      <c r="D28" s="132">
        <f>ROUNDDOWN(('PRIHODI 2022'!D28*1.041),-2)</f>
        <v>0</v>
      </c>
      <c r="E28" s="132">
        <f>ROUNDDOWN(('PRIHODI 2022'!E28*1.041),-2)</f>
        <v>0</v>
      </c>
      <c r="F28" s="95">
        <f>ROUNDDOWN(('PRIHODI 2022'!F28*1.041),-2)</f>
        <v>8096800</v>
      </c>
      <c r="G28" s="132">
        <f>ROUNDDOWN(('PRIHODI 2022'!G28*1.041),-2)</f>
        <v>0</v>
      </c>
      <c r="H28" s="132">
        <f>ROUNDDOWN(('PRIHODI 2022'!H28*1.041),-2)</f>
        <v>0</v>
      </c>
      <c r="I28" s="132">
        <f>ROUNDDOWN(('PRIHODI 2022'!I28*1.041),-2)</f>
        <v>8096800</v>
      </c>
      <c r="J28" s="132">
        <f>ROUNDDOWN(('PRIHODI 2022'!J28*1.041),-2)</f>
        <v>0</v>
      </c>
      <c r="K28" s="132">
        <f>ROUNDDOWN(('PRIHODI 2022'!K28*1.041),-2)</f>
        <v>0</v>
      </c>
      <c r="L28" s="132">
        <f>ROUNDDOWN(('PRIHODI 2022'!L28*1.041),-2)</f>
        <v>0</v>
      </c>
      <c r="M28" s="132">
        <f>ROUNDDOWN(('PRIHODI 2022'!M28*1.041),-2)</f>
        <v>0</v>
      </c>
      <c r="N28" s="132">
        <f>ROUNDDOWN(('PRIHODI 2022'!N28*1.041),-2)</f>
        <v>0</v>
      </c>
      <c r="O28" s="132">
        <f>ROUNDDOWN(('PRIHODI 2022'!O28*1.041),-2)</f>
        <v>0</v>
      </c>
      <c r="P28" s="132">
        <f>ROUNDDOWN(('PRIHODI 2022'!P28*1.041),-2)</f>
        <v>0</v>
      </c>
    </row>
    <row r="29" spans="1:16" ht="24" customHeight="1">
      <c r="A29" s="96" t="s">
        <v>210</v>
      </c>
      <c r="B29" s="97" t="s">
        <v>211</v>
      </c>
      <c r="C29" s="98">
        <f>ROUNDDOWN(('PRIHODI 2022'!C29*1.041),-2)</f>
        <v>8096800</v>
      </c>
      <c r="D29" s="99">
        <f>ROUNDDOWN(('PRIHODI 2022'!D29*1.041),-2)</f>
        <v>0</v>
      </c>
      <c r="E29" s="99">
        <f>ROUNDDOWN(('PRIHODI 2022'!E29*1.041),-2)</f>
        <v>0</v>
      </c>
      <c r="F29" s="98">
        <f>ROUNDDOWN(('PRIHODI 2022'!F29*1.041),-2)</f>
        <v>8096800</v>
      </c>
      <c r="G29" s="99">
        <f>ROUNDDOWN(('PRIHODI 2022'!G29*1.041),-2)</f>
        <v>0</v>
      </c>
      <c r="H29" s="99">
        <f>ROUNDDOWN(('PRIHODI 2022'!H29*1.041),-2)</f>
        <v>0</v>
      </c>
      <c r="I29" s="157">
        <f>ROUNDDOWN(('PRIHODI 2022'!I29*1.041),-2)</f>
        <v>8096800</v>
      </c>
      <c r="J29" s="99">
        <f>ROUNDDOWN(('PRIHODI 2022'!J29*1.041),-2)</f>
        <v>0</v>
      </c>
      <c r="K29" s="99">
        <f>ROUNDDOWN(('PRIHODI 2022'!K29*1.041),-2)</f>
        <v>0</v>
      </c>
      <c r="L29" s="99">
        <f>ROUNDDOWN(('PRIHODI 2022'!L29*1.041),-2)</f>
        <v>0</v>
      </c>
      <c r="M29" s="99">
        <f>ROUNDDOWN(('PRIHODI 2022'!M29*1.041),-2)</f>
        <v>0</v>
      </c>
      <c r="N29" s="99">
        <f>ROUNDDOWN(('PRIHODI 2022'!N29*1.041),-2)</f>
        <v>0</v>
      </c>
      <c r="O29" s="99">
        <f>ROUNDDOWN(('PRIHODI 2022'!O29*1.041),-2)</f>
        <v>0</v>
      </c>
      <c r="P29" s="99">
        <f>ROUNDDOWN(('PRIHODI 2022'!P29*1.041),-2)</f>
        <v>0</v>
      </c>
    </row>
    <row r="30" spans="1:16" ht="24" customHeight="1">
      <c r="A30" s="96" t="s">
        <v>212</v>
      </c>
      <c r="B30" s="97" t="s">
        <v>213</v>
      </c>
      <c r="C30" s="98">
        <f>ROUNDDOWN(('PRIHODI 2022'!C30*1.041),-2)</f>
        <v>0</v>
      </c>
      <c r="D30" s="99">
        <f>ROUNDDOWN(('PRIHODI 2022'!D30*1.041),-2)</f>
        <v>0</v>
      </c>
      <c r="E30" s="99">
        <f>ROUNDDOWN(('PRIHODI 2022'!E30*1.041),-2)</f>
        <v>0</v>
      </c>
      <c r="F30" s="98">
        <f>ROUNDDOWN(('PRIHODI 2022'!F30*1.041),-2)</f>
        <v>0</v>
      </c>
      <c r="G30" s="99">
        <f>ROUNDDOWN(('PRIHODI 2022'!G30*1.041),-2)</f>
        <v>0</v>
      </c>
      <c r="H30" s="99">
        <f>ROUNDDOWN(('PRIHODI 2022'!H30*1.041),-2)</f>
        <v>0</v>
      </c>
      <c r="I30" s="157">
        <f>ROUNDDOWN(('PRIHODI 2022'!I30*1.041),-2)</f>
        <v>0</v>
      </c>
      <c r="J30" s="99">
        <f>ROUNDDOWN(('PRIHODI 2022'!J30*1.041),-2)</f>
        <v>0</v>
      </c>
      <c r="K30" s="99">
        <f>ROUNDDOWN(('PRIHODI 2022'!K30*1.041),-2)</f>
        <v>0</v>
      </c>
      <c r="L30" s="99">
        <f>ROUNDDOWN(('PRIHODI 2022'!L30*1.041),-2)</f>
        <v>0</v>
      </c>
      <c r="M30" s="99">
        <f>ROUNDDOWN(('PRIHODI 2022'!M30*1.041),-2)</f>
        <v>0</v>
      </c>
      <c r="N30" s="99">
        <f>ROUNDDOWN(('PRIHODI 2022'!N30*1.041),-2)</f>
        <v>0</v>
      </c>
      <c r="O30" s="99">
        <f>ROUNDDOWN(('PRIHODI 2022'!O30*1.041),-2)</f>
        <v>0</v>
      </c>
      <c r="P30" s="99">
        <f>ROUNDDOWN(('PRIHODI 2022'!P30*1.041),-2)</f>
        <v>0</v>
      </c>
    </row>
    <row r="31" spans="1:16" s="131" customFormat="1" ht="25.9" customHeight="1">
      <c r="A31" s="93" t="s">
        <v>214</v>
      </c>
      <c r="B31" s="94" t="s">
        <v>215</v>
      </c>
      <c r="C31" s="132">
        <f>ROUNDDOWN(('PRIHODI 2022'!C31*1.041),-2)</f>
        <v>0</v>
      </c>
      <c r="D31" s="132">
        <f>ROUNDDOWN(('PRIHODI 2022'!D31*1.041),-2)</f>
        <v>0</v>
      </c>
      <c r="E31" s="132">
        <f>ROUNDDOWN(('PRIHODI 2022'!E31*1.041),-2)</f>
        <v>0</v>
      </c>
      <c r="F31" s="95">
        <f>ROUNDDOWN(('PRIHODI 2022'!F31*1.041),-2)</f>
        <v>0</v>
      </c>
      <c r="G31" s="132">
        <f>ROUNDDOWN(('PRIHODI 2022'!G31*1.041),-2)</f>
        <v>0</v>
      </c>
      <c r="H31" s="132">
        <f>ROUNDDOWN(('PRIHODI 2022'!H31*1.041),-2)</f>
        <v>0</v>
      </c>
      <c r="I31" s="132">
        <f>ROUNDDOWN(('PRIHODI 2022'!I31*1.041),-2)</f>
        <v>0</v>
      </c>
      <c r="J31" s="132">
        <f>ROUNDDOWN(('PRIHODI 2022'!J31*1.041),-2)</f>
        <v>0</v>
      </c>
      <c r="K31" s="132">
        <f>ROUNDDOWN(('PRIHODI 2022'!K31*1.041),-2)</f>
        <v>0</v>
      </c>
      <c r="L31" s="132">
        <f>ROUNDDOWN(('PRIHODI 2022'!L31*1.041),-2)</f>
        <v>0</v>
      </c>
      <c r="M31" s="132">
        <f>ROUNDDOWN(('PRIHODI 2022'!M31*1.041),-2)</f>
        <v>0</v>
      </c>
      <c r="N31" s="132">
        <f>ROUNDDOWN(('PRIHODI 2022'!N31*1.041),-2)</f>
        <v>0</v>
      </c>
      <c r="O31" s="132">
        <f>ROUNDDOWN(('PRIHODI 2022'!O31*1.041),-2)</f>
        <v>0</v>
      </c>
      <c r="P31" s="132">
        <f>ROUNDDOWN(('PRIHODI 2022'!P31*1.041),-2)</f>
        <v>0</v>
      </c>
    </row>
    <row r="32" spans="1:16" ht="24" customHeight="1">
      <c r="A32" s="96" t="s">
        <v>216</v>
      </c>
      <c r="B32" s="97" t="s">
        <v>217</v>
      </c>
      <c r="C32" s="98">
        <f>ROUNDDOWN(('PRIHODI 2022'!C32*1.041),-2)</f>
        <v>0</v>
      </c>
      <c r="D32" s="99">
        <f>ROUNDDOWN(('PRIHODI 2022'!D32*1.041),-2)</f>
        <v>0</v>
      </c>
      <c r="E32" s="99">
        <f>ROUNDDOWN(('PRIHODI 2022'!E32*1.041),-2)</f>
        <v>0</v>
      </c>
      <c r="F32" s="98">
        <f>ROUNDDOWN(('PRIHODI 2022'!F32*1.041),-2)</f>
        <v>0</v>
      </c>
      <c r="G32" s="99">
        <f>ROUNDDOWN(('PRIHODI 2022'!G32*1.041),-2)</f>
        <v>0</v>
      </c>
      <c r="H32" s="99">
        <f>ROUNDDOWN(('PRIHODI 2022'!H32*1.041),-2)</f>
        <v>0</v>
      </c>
      <c r="I32" s="99">
        <f>ROUNDDOWN(('PRIHODI 2022'!I32*1.041),-2)</f>
        <v>0</v>
      </c>
      <c r="J32" s="99">
        <f>ROUNDDOWN(('PRIHODI 2022'!J32*1.041),-2)</f>
        <v>0</v>
      </c>
      <c r="K32" s="99">
        <f>ROUNDDOWN(('PRIHODI 2022'!K32*1.041),-2)</f>
        <v>0</v>
      </c>
      <c r="L32" s="157">
        <f>ROUNDDOWN(('PRIHODI 2022'!L32*1.041),-2)</f>
        <v>0</v>
      </c>
      <c r="M32" s="157">
        <f>ROUNDDOWN(('PRIHODI 2022'!M32*1.041),-2)</f>
        <v>0</v>
      </c>
      <c r="N32" s="99">
        <f>ROUNDDOWN(('PRIHODI 2022'!N32*1.041),-2)</f>
        <v>0</v>
      </c>
      <c r="O32" s="99">
        <f>ROUNDDOWN(('PRIHODI 2022'!O32*1.041),-2)</f>
        <v>0</v>
      </c>
      <c r="P32" s="99">
        <f>ROUNDDOWN(('PRIHODI 2022'!P32*1.041),-2)</f>
        <v>0</v>
      </c>
    </row>
    <row r="33" spans="1:16" ht="24" customHeight="1">
      <c r="A33" s="96" t="s">
        <v>218</v>
      </c>
      <c r="B33" s="97" t="s">
        <v>219</v>
      </c>
      <c r="C33" s="98">
        <f>ROUNDDOWN(('PRIHODI 2022'!C33*1.041),-2)</f>
        <v>0</v>
      </c>
      <c r="D33" s="99">
        <f>ROUNDDOWN(('PRIHODI 2022'!D33*1.041),-2)</f>
        <v>0</v>
      </c>
      <c r="E33" s="99">
        <f>ROUNDDOWN(('PRIHODI 2022'!E33*1.041),-2)</f>
        <v>0</v>
      </c>
      <c r="F33" s="98">
        <f>ROUNDDOWN(('PRIHODI 2022'!F33*1.041),-2)</f>
        <v>0</v>
      </c>
      <c r="G33" s="99">
        <f>ROUNDDOWN(('PRIHODI 2022'!G33*1.041),-2)</f>
        <v>0</v>
      </c>
      <c r="H33" s="99">
        <f>ROUNDDOWN(('PRIHODI 2022'!H33*1.041),-2)</f>
        <v>0</v>
      </c>
      <c r="I33" s="99">
        <f>ROUNDDOWN(('PRIHODI 2022'!I33*1.041),-2)</f>
        <v>0</v>
      </c>
      <c r="J33" s="99">
        <f>ROUNDDOWN(('PRIHODI 2022'!J33*1.041),-2)</f>
        <v>0</v>
      </c>
      <c r="K33" s="99">
        <f>ROUNDDOWN(('PRIHODI 2022'!K33*1.041),-2)</f>
        <v>0</v>
      </c>
      <c r="L33" s="157">
        <f>ROUNDDOWN(('PRIHODI 2022'!L33*1.041),-2)</f>
        <v>0</v>
      </c>
      <c r="M33" s="157">
        <f>ROUNDDOWN(('PRIHODI 2022'!M33*1.041),-2)</f>
        <v>0</v>
      </c>
      <c r="N33" s="99">
        <f>ROUNDDOWN(('PRIHODI 2022'!N33*1.041),-2)</f>
        <v>0</v>
      </c>
      <c r="O33" s="99">
        <f>ROUNDDOWN(('PRIHODI 2022'!O33*1.041),-2)</f>
        <v>0</v>
      </c>
      <c r="P33" s="99">
        <f>ROUNDDOWN(('PRIHODI 2022'!P33*1.041),-2)</f>
        <v>0</v>
      </c>
    </row>
    <row r="34" spans="1:16" ht="24" customHeight="1">
      <c r="A34" s="149" t="s">
        <v>353</v>
      </c>
      <c r="B34" s="150" t="s">
        <v>343</v>
      </c>
      <c r="C34" s="95">
        <f>ROUNDDOWN(('PRIHODI 2022'!C34*1.041),-2)</f>
        <v>0</v>
      </c>
      <c r="D34" s="95">
        <f>ROUNDDOWN(('PRIHODI 2022'!D34*1.041),-2)</f>
        <v>0</v>
      </c>
      <c r="E34" s="95">
        <f>ROUNDDOWN(('PRIHODI 2022'!E34*1.041),-2)</f>
        <v>0</v>
      </c>
      <c r="F34" s="95">
        <f>ROUNDDOWN(('PRIHODI 2022'!F34*1.041),-2)</f>
        <v>0</v>
      </c>
      <c r="G34" s="95">
        <f>ROUNDDOWN(('PRIHODI 2022'!G34*1.041),-2)</f>
        <v>0</v>
      </c>
      <c r="H34" s="95">
        <f>ROUNDDOWN(('PRIHODI 2022'!H34*1.041),-2)</f>
        <v>0</v>
      </c>
      <c r="I34" s="95">
        <f>ROUNDDOWN(('PRIHODI 2022'!I34*1.041),-2)</f>
        <v>0</v>
      </c>
      <c r="J34" s="95">
        <f>ROUNDDOWN(('PRIHODI 2022'!J34*1.041),-2)</f>
        <v>0</v>
      </c>
      <c r="K34" s="95">
        <f>ROUNDDOWN(('PRIHODI 2022'!K34*1.041),-2)</f>
        <v>0</v>
      </c>
      <c r="L34" s="95">
        <f>ROUNDDOWN(('PRIHODI 2022'!L34*1.041),-2)</f>
        <v>0</v>
      </c>
      <c r="M34" s="95">
        <f>ROUNDDOWN(('PRIHODI 2022'!M34*1.041),-2)</f>
        <v>0</v>
      </c>
      <c r="N34" s="95">
        <f>ROUNDDOWN(('PRIHODI 2022'!N34*1.041),-2)</f>
        <v>0</v>
      </c>
      <c r="O34" s="95">
        <f>ROUNDDOWN(('PRIHODI 2022'!O34*1.041),-2)</f>
        <v>0</v>
      </c>
      <c r="P34" s="95">
        <f>ROUNDDOWN(('PRIHODI 2022'!P34*1.041),-2)</f>
        <v>0</v>
      </c>
    </row>
    <row r="35" spans="1:16" ht="24" customHeight="1">
      <c r="A35" s="147">
        <v>6391</v>
      </c>
      <c r="B35" s="148" t="s">
        <v>346</v>
      </c>
      <c r="C35" s="98">
        <f>ROUNDDOWN(('PRIHODI 2022'!C35*1.041),-2)</f>
        <v>0</v>
      </c>
      <c r="D35" s="99">
        <f>ROUNDDOWN(('PRIHODI 2022'!D35*1.041),-2)</f>
        <v>0</v>
      </c>
      <c r="E35" s="99">
        <f>ROUNDDOWN(('PRIHODI 2022'!E35*1.041),-2)</f>
        <v>0</v>
      </c>
      <c r="F35" s="98">
        <f>ROUNDDOWN(('PRIHODI 2022'!F35*1.041),-2)</f>
        <v>0</v>
      </c>
      <c r="G35" s="99">
        <f>ROUNDDOWN(('PRIHODI 2022'!G35*1.041),-2)</f>
        <v>0</v>
      </c>
      <c r="H35" s="99">
        <f>ROUNDDOWN(('PRIHODI 2022'!H35*1.041),-2)</f>
        <v>0</v>
      </c>
      <c r="I35" s="99">
        <f>ROUNDDOWN(('PRIHODI 2022'!I35*1.041),-2)</f>
        <v>0</v>
      </c>
      <c r="J35" s="99">
        <f>ROUNDDOWN(('PRIHODI 2022'!J35*1.041),-2)</f>
        <v>0</v>
      </c>
      <c r="K35" s="99">
        <f>ROUNDDOWN(('PRIHODI 2022'!K35*1.041),-2)</f>
        <v>0</v>
      </c>
      <c r="L35" s="158">
        <f>ROUNDDOWN(('PRIHODI 2022'!L35*1.041),-2)</f>
        <v>0</v>
      </c>
      <c r="M35" s="158">
        <f>ROUNDDOWN(('PRIHODI 2022'!M35*1.041),-2)</f>
        <v>0</v>
      </c>
      <c r="N35" s="99">
        <f>ROUNDDOWN(('PRIHODI 2022'!N35*1.041),-2)</f>
        <v>0</v>
      </c>
      <c r="O35" s="99">
        <f>ROUNDDOWN(('PRIHODI 2022'!O35*1.041),-2)</f>
        <v>0</v>
      </c>
      <c r="P35" s="99">
        <f>ROUNDDOWN(('PRIHODI 2022'!P35*1.041),-2)</f>
        <v>0</v>
      </c>
    </row>
    <row r="36" spans="1:16" ht="24" customHeight="1">
      <c r="A36" s="147">
        <v>6392</v>
      </c>
      <c r="B36" s="148" t="s">
        <v>347</v>
      </c>
      <c r="C36" s="98">
        <f>ROUNDDOWN(('PRIHODI 2022'!C36*1.041),-2)</f>
        <v>0</v>
      </c>
      <c r="D36" s="99">
        <f>ROUNDDOWN(('PRIHODI 2022'!D36*1.041),-2)</f>
        <v>0</v>
      </c>
      <c r="E36" s="99">
        <f>ROUNDDOWN(('PRIHODI 2022'!E36*1.041),-2)</f>
        <v>0</v>
      </c>
      <c r="F36" s="98">
        <f>ROUNDDOWN(('PRIHODI 2022'!F36*1.041),-2)</f>
        <v>0</v>
      </c>
      <c r="G36" s="99">
        <f>ROUNDDOWN(('PRIHODI 2022'!G36*1.041),-2)</f>
        <v>0</v>
      </c>
      <c r="H36" s="99">
        <f>ROUNDDOWN(('PRIHODI 2022'!H36*1.041),-2)</f>
        <v>0</v>
      </c>
      <c r="I36" s="99">
        <f>ROUNDDOWN(('PRIHODI 2022'!I36*1.041),-2)</f>
        <v>0</v>
      </c>
      <c r="J36" s="99">
        <f>ROUNDDOWN(('PRIHODI 2022'!J36*1.041),-2)</f>
        <v>0</v>
      </c>
      <c r="K36" s="99">
        <f>ROUNDDOWN(('PRIHODI 2022'!K36*1.041),-2)</f>
        <v>0</v>
      </c>
      <c r="L36" s="158">
        <f>ROUNDDOWN(('PRIHODI 2022'!L36*1.041),-2)</f>
        <v>0</v>
      </c>
      <c r="M36" s="158">
        <f>ROUNDDOWN(('PRIHODI 2022'!M36*1.041),-2)</f>
        <v>0</v>
      </c>
      <c r="N36" s="99">
        <f>ROUNDDOWN(('PRIHODI 2022'!N36*1.041),-2)</f>
        <v>0</v>
      </c>
      <c r="O36" s="99">
        <f>ROUNDDOWN(('PRIHODI 2022'!O36*1.041),-2)</f>
        <v>0</v>
      </c>
      <c r="P36" s="99">
        <f>ROUNDDOWN(('PRIHODI 2022'!P36*1.041),-2)</f>
        <v>0</v>
      </c>
    </row>
    <row r="37" spans="1:16" ht="24" customHeight="1">
      <c r="A37" s="147">
        <v>6393</v>
      </c>
      <c r="B37" s="148" t="s">
        <v>354</v>
      </c>
      <c r="C37" s="98">
        <f>ROUNDDOWN(('PRIHODI 2022'!C37*1.041),-2)</f>
        <v>0</v>
      </c>
      <c r="D37" s="99">
        <f>ROUNDDOWN(('PRIHODI 2022'!D37*1.041),-2)</f>
        <v>0</v>
      </c>
      <c r="E37" s="99">
        <f>ROUNDDOWN(('PRIHODI 2022'!E37*1.041),-2)</f>
        <v>0</v>
      </c>
      <c r="F37" s="98">
        <f>ROUNDDOWN(('PRIHODI 2022'!F37*1.041),-2)</f>
        <v>0</v>
      </c>
      <c r="G37" s="99">
        <f>ROUNDDOWN(('PRIHODI 2022'!G37*1.041),-2)</f>
        <v>0</v>
      </c>
      <c r="H37" s="99">
        <f>ROUNDDOWN(('PRIHODI 2022'!H37*1.041),-2)</f>
        <v>0</v>
      </c>
      <c r="I37" s="99">
        <f>ROUNDDOWN(('PRIHODI 2022'!I37*1.041),-2)</f>
        <v>0</v>
      </c>
      <c r="J37" s="99">
        <f>ROUNDDOWN(('PRIHODI 2022'!J37*1.041),-2)</f>
        <v>0</v>
      </c>
      <c r="K37" s="99">
        <f>ROUNDDOWN(('PRIHODI 2022'!K37*1.041),-2)</f>
        <v>0</v>
      </c>
      <c r="L37" s="157">
        <f>ROUNDDOWN(('PRIHODI 2022'!L37*1.041),-2)</f>
        <v>0</v>
      </c>
      <c r="M37" s="158">
        <f>ROUNDDOWN(('PRIHODI 2022'!M37*1.041),-2)</f>
        <v>0</v>
      </c>
      <c r="N37" s="99">
        <f>ROUNDDOWN(('PRIHODI 2022'!N37*1.041),-2)</f>
        <v>0</v>
      </c>
      <c r="O37" s="99">
        <f>ROUNDDOWN(('PRIHODI 2022'!O37*1.041),-2)</f>
        <v>0</v>
      </c>
      <c r="P37" s="99">
        <f>ROUNDDOWN(('PRIHODI 2022'!P37*1.041),-2)</f>
        <v>0</v>
      </c>
    </row>
    <row r="38" spans="1:16" s="131" customFormat="1" ht="25.9" customHeight="1">
      <c r="A38" s="93">
        <v>64</v>
      </c>
      <c r="B38" s="94" t="s">
        <v>220</v>
      </c>
      <c r="C38" s="132">
        <f>ROUNDDOWN(('PRIHODI 2022'!C38*1.041),-2)</f>
        <v>0</v>
      </c>
      <c r="D38" s="132">
        <f>ROUNDDOWN(('PRIHODI 2022'!D38*1.041),-2)</f>
        <v>0</v>
      </c>
      <c r="E38" s="132">
        <f>ROUNDDOWN(('PRIHODI 2022'!E38*1.041),-2)</f>
        <v>0</v>
      </c>
      <c r="F38" s="95">
        <f>ROUNDDOWN(('PRIHODI 2022'!F38*1.041),-2)</f>
        <v>0</v>
      </c>
      <c r="G38" s="132">
        <f>ROUNDDOWN(('PRIHODI 2022'!G38*1.041),-2)</f>
        <v>0</v>
      </c>
      <c r="H38" s="132">
        <f>ROUNDDOWN(('PRIHODI 2022'!H38*1.041),-2)</f>
        <v>0</v>
      </c>
      <c r="I38" s="132">
        <f>ROUNDDOWN(('PRIHODI 2022'!I38*1.041),-2)</f>
        <v>0</v>
      </c>
      <c r="J38" s="132">
        <f>ROUNDDOWN(('PRIHODI 2022'!J38*1.041),-2)</f>
        <v>0</v>
      </c>
      <c r="K38" s="132">
        <f>ROUNDDOWN(('PRIHODI 2022'!K38*1.041),-2)</f>
        <v>0</v>
      </c>
      <c r="L38" s="132">
        <f>ROUNDDOWN(('PRIHODI 2022'!L38*1.041),-2)</f>
        <v>0</v>
      </c>
      <c r="M38" s="132">
        <f>ROUNDDOWN(('PRIHODI 2022'!M38*1.041),-2)</f>
        <v>0</v>
      </c>
      <c r="N38" s="132">
        <f>ROUNDDOWN(('PRIHODI 2022'!N38*1.041),-2)</f>
        <v>0</v>
      </c>
      <c r="O38" s="132">
        <f>ROUNDDOWN(('PRIHODI 2022'!O38*1.041),-2)</f>
        <v>0</v>
      </c>
      <c r="P38" s="132">
        <f>ROUNDDOWN(('PRIHODI 2022'!P38*1.041),-2)</f>
        <v>0</v>
      </c>
    </row>
    <row r="39" spans="1:16" s="131" customFormat="1" ht="25.9" customHeight="1">
      <c r="A39" s="93">
        <v>641</v>
      </c>
      <c r="B39" s="94" t="s">
        <v>221</v>
      </c>
      <c r="C39" s="132">
        <f>ROUNDDOWN(('PRIHODI 2022'!C39*1.041),-2)</f>
        <v>0</v>
      </c>
      <c r="D39" s="132">
        <f>ROUNDDOWN(('PRIHODI 2022'!D39*1.041),-2)</f>
        <v>0</v>
      </c>
      <c r="E39" s="132">
        <f>ROUNDDOWN(('PRIHODI 2022'!E39*1.041),-2)</f>
        <v>0</v>
      </c>
      <c r="F39" s="95">
        <f>ROUNDDOWN(('PRIHODI 2022'!F39*1.041),-2)</f>
        <v>0</v>
      </c>
      <c r="G39" s="132">
        <f>ROUNDDOWN(('PRIHODI 2022'!G39*1.041),-2)</f>
        <v>0</v>
      </c>
      <c r="H39" s="132">
        <f>ROUNDDOWN(('PRIHODI 2022'!H39*1.041),-2)</f>
        <v>0</v>
      </c>
      <c r="I39" s="132">
        <f>ROUNDDOWN(('PRIHODI 2022'!I39*1.041),-2)</f>
        <v>0</v>
      </c>
      <c r="J39" s="132">
        <f>ROUNDDOWN(('PRIHODI 2022'!J39*1.041),-2)</f>
        <v>0</v>
      </c>
      <c r="K39" s="132">
        <f>ROUNDDOWN(('PRIHODI 2022'!K39*1.041),-2)</f>
        <v>0</v>
      </c>
      <c r="L39" s="132">
        <f>ROUNDDOWN(('PRIHODI 2022'!L39*1.041),-2)</f>
        <v>0</v>
      </c>
      <c r="M39" s="132">
        <f>ROUNDDOWN(('PRIHODI 2022'!M39*1.041),-2)</f>
        <v>0</v>
      </c>
      <c r="N39" s="132">
        <f>ROUNDDOWN(('PRIHODI 2022'!N39*1.041),-2)</f>
        <v>0</v>
      </c>
      <c r="O39" s="132">
        <f>ROUNDDOWN(('PRIHODI 2022'!O39*1.041),-2)</f>
        <v>0</v>
      </c>
      <c r="P39" s="132">
        <f>ROUNDDOWN(('PRIHODI 2022'!P39*1.041),-2)</f>
        <v>0</v>
      </c>
    </row>
    <row r="40" spans="1:16" ht="24" customHeight="1">
      <c r="A40" s="96">
        <v>6412</v>
      </c>
      <c r="B40" s="97" t="s">
        <v>222</v>
      </c>
      <c r="C40" s="98">
        <f>ROUNDDOWN(('PRIHODI 2022'!C40*1.041),-2)</f>
        <v>0</v>
      </c>
      <c r="D40" s="99">
        <f>ROUNDDOWN(('PRIHODI 2022'!D40*1.041),-2)</f>
        <v>0</v>
      </c>
      <c r="E40" s="99">
        <f>ROUNDDOWN(('PRIHODI 2022'!E40*1.041),-2)</f>
        <v>0</v>
      </c>
      <c r="F40" s="98">
        <f>ROUNDDOWN(('PRIHODI 2022'!F40*1.041),-2)</f>
        <v>0</v>
      </c>
      <c r="G40" s="100">
        <f>ROUNDDOWN(('PRIHODI 2022'!G40*1.041),-2)</f>
        <v>0</v>
      </c>
      <c r="H40" s="100">
        <f>ROUNDDOWN(('PRIHODI 2022'!H40*1.041),-2)</f>
        <v>0</v>
      </c>
      <c r="I40" s="100">
        <f>ROUNDDOWN(('PRIHODI 2022'!I40*1.041),-2)</f>
        <v>0</v>
      </c>
      <c r="J40" s="100">
        <f>ROUNDDOWN(('PRIHODI 2022'!J40*1.041),-2)</f>
        <v>0</v>
      </c>
      <c r="K40" s="100">
        <f>ROUNDDOWN(('PRIHODI 2022'!K40*1.041),-2)</f>
        <v>0</v>
      </c>
      <c r="L40" s="100">
        <f>ROUNDDOWN(('PRIHODI 2022'!L40*1.041),-2)</f>
        <v>0</v>
      </c>
      <c r="M40" s="100">
        <f>ROUNDDOWN(('PRIHODI 2022'!M40*1.041),-2)</f>
        <v>0</v>
      </c>
      <c r="N40" s="100">
        <f>ROUNDDOWN(('PRIHODI 2022'!N40*1.041),-2)</f>
        <v>0</v>
      </c>
      <c r="O40" s="100">
        <f>ROUNDDOWN(('PRIHODI 2022'!O40*1.041),-2)</f>
        <v>0</v>
      </c>
      <c r="P40" s="100">
        <f>ROUNDDOWN(('PRIHODI 2022'!P40*1.041),-2)</f>
        <v>0</v>
      </c>
    </row>
    <row r="41" spans="1:16" ht="24" customHeight="1">
      <c r="A41" s="96">
        <v>6413</v>
      </c>
      <c r="B41" s="97" t="s">
        <v>223</v>
      </c>
      <c r="C41" s="98">
        <f>ROUNDDOWN(('PRIHODI 2022'!C41*1.041),-2)</f>
        <v>0</v>
      </c>
      <c r="D41" s="99">
        <f>ROUNDDOWN(('PRIHODI 2022'!D41*1.041),-2)</f>
        <v>0</v>
      </c>
      <c r="E41" s="99">
        <f>ROUNDDOWN(('PRIHODI 2022'!E41*1.041),-2)</f>
        <v>0</v>
      </c>
      <c r="F41" s="98">
        <f>ROUNDDOWN(('PRIHODI 2022'!F41*1.041),-2)</f>
        <v>0</v>
      </c>
      <c r="G41" s="100">
        <f>ROUNDDOWN(('PRIHODI 2022'!G41*1.041),-2)</f>
        <v>0</v>
      </c>
      <c r="H41" s="100">
        <f>ROUNDDOWN(('PRIHODI 2022'!H41*1.041),-2)</f>
        <v>0</v>
      </c>
      <c r="I41" s="100">
        <f>ROUNDDOWN(('PRIHODI 2022'!I41*1.041),-2)</f>
        <v>0</v>
      </c>
      <c r="J41" s="100">
        <f>ROUNDDOWN(('PRIHODI 2022'!J41*1.041),-2)</f>
        <v>0</v>
      </c>
      <c r="K41" s="100">
        <f>ROUNDDOWN(('PRIHODI 2022'!K41*1.041),-2)</f>
        <v>0</v>
      </c>
      <c r="L41" s="100">
        <f>ROUNDDOWN(('PRIHODI 2022'!L41*1.041),-2)</f>
        <v>0</v>
      </c>
      <c r="M41" s="100">
        <f>ROUNDDOWN(('PRIHODI 2022'!M41*1.041),-2)</f>
        <v>0</v>
      </c>
      <c r="N41" s="100">
        <f>ROUNDDOWN(('PRIHODI 2022'!N41*1.041),-2)</f>
        <v>0</v>
      </c>
      <c r="O41" s="100">
        <f>ROUNDDOWN(('PRIHODI 2022'!O41*1.041),-2)</f>
        <v>0</v>
      </c>
      <c r="P41" s="100">
        <f>ROUNDDOWN(('PRIHODI 2022'!P41*1.041),-2)</f>
        <v>0</v>
      </c>
    </row>
    <row r="42" spans="1:16" ht="24" customHeight="1">
      <c r="A42" s="96">
        <v>6414</v>
      </c>
      <c r="B42" s="97" t="s">
        <v>224</v>
      </c>
      <c r="C42" s="98">
        <f>ROUNDDOWN(('PRIHODI 2022'!C42*1.041),-2)</f>
        <v>0</v>
      </c>
      <c r="D42" s="99">
        <f>ROUNDDOWN(('PRIHODI 2022'!D42*1.041),-2)</f>
        <v>0</v>
      </c>
      <c r="E42" s="99">
        <f>ROUNDDOWN(('PRIHODI 2022'!E42*1.041),-2)</f>
        <v>0</v>
      </c>
      <c r="F42" s="98">
        <f>ROUNDDOWN(('PRIHODI 2022'!F42*1.041),-2)</f>
        <v>0</v>
      </c>
      <c r="G42" s="100">
        <f>ROUNDDOWN(('PRIHODI 2022'!G42*1.041),-2)</f>
        <v>0</v>
      </c>
      <c r="H42" s="100">
        <f>ROUNDDOWN(('PRIHODI 2022'!H42*1.041),-2)</f>
        <v>0</v>
      </c>
      <c r="I42" s="100">
        <f>ROUNDDOWN(('PRIHODI 2022'!I42*1.041),-2)</f>
        <v>0</v>
      </c>
      <c r="J42" s="100">
        <f>ROUNDDOWN(('PRIHODI 2022'!J42*1.041),-2)</f>
        <v>0</v>
      </c>
      <c r="K42" s="100">
        <f>ROUNDDOWN(('PRIHODI 2022'!K42*1.041),-2)</f>
        <v>0</v>
      </c>
      <c r="L42" s="100">
        <f>ROUNDDOWN(('PRIHODI 2022'!L42*1.041),-2)</f>
        <v>0</v>
      </c>
      <c r="M42" s="100">
        <f>ROUNDDOWN(('PRIHODI 2022'!M42*1.041),-2)</f>
        <v>0</v>
      </c>
      <c r="N42" s="100">
        <f>ROUNDDOWN(('PRIHODI 2022'!N42*1.041),-2)</f>
        <v>0</v>
      </c>
      <c r="O42" s="100">
        <f>ROUNDDOWN(('PRIHODI 2022'!O42*1.041),-2)</f>
        <v>0</v>
      </c>
      <c r="P42" s="100">
        <f>ROUNDDOWN(('PRIHODI 2022'!P42*1.041),-2)</f>
        <v>0</v>
      </c>
    </row>
    <row r="43" spans="1:16" ht="24" customHeight="1">
      <c r="A43" s="96">
        <v>6415</v>
      </c>
      <c r="B43" s="97" t="s">
        <v>225</v>
      </c>
      <c r="C43" s="98">
        <f>ROUNDDOWN(('PRIHODI 2022'!C43*1.041),-2)</f>
        <v>0</v>
      </c>
      <c r="D43" s="99">
        <f>ROUNDDOWN(('PRIHODI 2022'!D43*1.041),-2)</f>
        <v>0</v>
      </c>
      <c r="E43" s="99">
        <f>ROUNDDOWN(('PRIHODI 2022'!E43*1.041),-2)</f>
        <v>0</v>
      </c>
      <c r="F43" s="98">
        <f>ROUNDDOWN(('PRIHODI 2022'!F43*1.041),-2)</f>
        <v>0</v>
      </c>
      <c r="G43" s="100">
        <f>ROUNDDOWN(('PRIHODI 2022'!G43*1.041),-2)</f>
        <v>0</v>
      </c>
      <c r="H43" s="100">
        <f>ROUNDDOWN(('PRIHODI 2022'!H43*1.041),-2)</f>
        <v>0</v>
      </c>
      <c r="I43" s="100">
        <f>ROUNDDOWN(('PRIHODI 2022'!I43*1.041),-2)</f>
        <v>0</v>
      </c>
      <c r="J43" s="100">
        <f>ROUNDDOWN(('PRIHODI 2022'!J43*1.041),-2)</f>
        <v>0</v>
      </c>
      <c r="K43" s="100">
        <f>ROUNDDOWN(('PRIHODI 2022'!K43*1.041),-2)</f>
        <v>0</v>
      </c>
      <c r="L43" s="100">
        <f>ROUNDDOWN(('PRIHODI 2022'!L43*1.041),-2)</f>
        <v>0</v>
      </c>
      <c r="M43" s="100">
        <f>ROUNDDOWN(('PRIHODI 2022'!M43*1.041),-2)</f>
        <v>0</v>
      </c>
      <c r="N43" s="100">
        <f>ROUNDDOWN(('PRIHODI 2022'!N43*1.041),-2)</f>
        <v>0</v>
      </c>
      <c r="O43" s="100">
        <f>ROUNDDOWN(('PRIHODI 2022'!O43*1.041),-2)</f>
        <v>0</v>
      </c>
      <c r="P43" s="100">
        <f>ROUNDDOWN(('PRIHODI 2022'!P43*1.041),-2)</f>
        <v>0</v>
      </c>
    </row>
    <row r="44" spans="1:16" ht="24" customHeight="1">
      <c r="A44" s="96">
        <v>6416</v>
      </c>
      <c r="B44" s="97" t="s">
        <v>226</v>
      </c>
      <c r="C44" s="98">
        <f>ROUNDDOWN(('PRIHODI 2022'!C44*1.041),-2)</f>
        <v>0</v>
      </c>
      <c r="D44" s="99">
        <f>ROUNDDOWN(('PRIHODI 2022'!D44*1.041),-2)</f>
        <v>0</v>
      </c>
      <c r="E44" s="99">
        <f>ROUNDDOWN(('PRIHODI 2022'!E44*1.041),-2)</f>
        <v>0</v>
      </c>
      <c r="F44" s="98">
        <f>ROUNDDOWN(('PRIHODI 2022'!F44*1.041),-2)</f>
        <v>0</v>
      </c>
      <c r="G44" s="100">
        <f>ROUNDDOWN(('PRIHODI 2022'!G44*1.041),-2)</f>
        <v>0</v>
      </c>
      <c r="H44" s="100">
        <f>ROUNDDOWN(('PRIHODI 2022'!H44*1.041),-2)</f>
        <v>0</v>
      </c>
      <c r="I44" s="100">
        <f>ROUNDDOWN(('PRIHODI 2022'!I44*1.041),-2)</f>
        <v>0</v>
      </c>
      <c r="J44" s="100">
        <f>ROUNDDOWN(('PRIHODI 2022'!J44*1.041),-2)</f>
        <v>0</v>
      </c>
      <c r="K44" s="100">
        <f>ROUNDDOWN(('PRIHODI 2022'!K44*1.041),-2)</f>
        <v>0</v>
      </c>
      <c r="L44" s="100">
        <f>ROUNDDOWN(('PRIHODI 2022'!L44*1.041),-2)</f>
        <v>0</v>
      </c>
      <c r="M44" s="100">
        <f>ROUNDDOWN(('PRIHODI 2022'!M44*1.041),-2)</f>
        <v>0</v>
      </c>
      <c r="N44" s="100">
        <f>ROUNDDOWN(('PRIHODI 2022'!N44*1.041),-2)</f>
        <v>0</v>
      </c>
      <c r="O44" s="100">
        <f>ROUNDDOWN(('PRIHODI 2022'!O44*1.041),-2)</f>
        <v>0</v>
      </c>
      <c r="P44" s="100">
        <f>ROUNDDOWN(('PRIHODI 2022'!P44*1.041),-2)</f>
        <v>0</v>
      </c>
    </row>
    <row r="45" spans="1:16" ht="24" customHeight="1">
      <c r="A45" s="96">
        <v>6417</v>
      </c>
      <c r="B45" s="97" t="s">
        <v>227</v>
      </c>
      <c r="C45" s="98">
        <f>ROUNDDOWN(('PRIHODI 2022'!C45*1.041),-2)</f>
        <v>0</v>
      </c>
      <c r="D45" s="99">
        <f>ROUNDDOWN(('PRIHODI 2022'!D45*1.041),-2)</f>
        <v>0</v>
      </c>
      <c r="E45" s="99">
        <f>ROUNDDOWN(('PRIHODI 2022'!E45*1.041),-2)</f>
        <v>0</v>
      </c>
      <c r="F45" s="98">
        <f>ROUNDDOWN(('PRIHODI 2022'!F45*1.041),-2)</f>
        <v>0</v>
      </c>
      <c r="G45" s="100">
        <f>ROUNDDOWN(('PRIHODI 2022'!G45*1.041),-2)</f>
        <v>0</v>
      </c>
      <c r="H45" s="100">
        <f>ROUNDDOWN(('PRIHODI 2022'!H45*1.041),-2)</f>
        <v>0</v>
      </c>
      <c r="I45" s="100">
        <f>ROUNDDOWN(('PRIHODI 2022'!I45*1.041),-2)</f>
        <v>0</v>
      </c>
      <c r="J45" s="100">
        <f>ROUNDDOWN(('PRIHODI 2022'!J45*1.041),-2)</f>
        <v>0</v>
      </c>
      <c r="K45" s="100">
        <f>ROUNDDOWN(('PRIHODI 2022'!K45*1.041),-2)</f>
        <v>0</v>
      </c>
      <c r="L45" s="100">
        <f>ROUNDDOWN(('PRIHODI 2022'!L45*1.041),-2)</f>
        <v>0</v>
      </c>
      <c r="M45" s="100">
        <f>ROUNDDOWN(('PRIHODI 2022'!M45*1.041),-2)</f>
        <v>0</v>
      </c>
      <c r="N45" s="100">
        <f>ROUNDDOWN(('PRIHODI 2022'!N45*1.041),-2)</f>
        <v>0</v>
      </c>
      <c r="O45" s="100">
        <f>ROUNDDOWN(('PRIHODI 2022'!O45*1.041),-2)</f>
        <v>0</v>
      </c>
      <c r="P45" s="100">
        <f>ROUNDDOWN(('PRIHODI 2022'!P45*1.041),-2)</f>
        <v>0</v>
      </c>
    </row>
    <row r="46" spans="1:16" ht="24" customHeight="1">
      <c r="A46" s="96">
        <v>6419</v>
      </c>
      <c r="B46" s="97" t="s">
        <v>228</v>
      </c>
      <c r="C46" s="98">
        <f>ROUNDDOWN(('PRIHODI 2022'!C46*1.041),-2)</f>
        <v>0</v>
      </c>
      <c r="D46" s="99">
        <f>ROUNDDOWN(('PRIHODI 2022'!D46*1.041),-2)</f>
        <v>0</v>
      </c>
      <c r="E46" s="99">
        <f>ROUNDDOWN(('PRIHODI 2022'!E46*1.041),-2)</f>
        <v>0</v>
      </c>
      <c r="F46" s="98">
        <f>ROUNDDOWN(('PRIHODI 2022'!F46*1.041),-2)</f>
        <v>0</v>
      </c>
      <c r="G46" s="100">
        <f>ROUNDDOWN(('PRIHODI 2022'!G46*1.041),-2)</f>
        <v>0</v>
      </c>
      <c r="H46" s="100">
        <f>ROUNDDOWN(('PRIHODI 2022'!H46*1.041),-2)</f>
        <v>0</v>
      </c>
      <c r="I46" s="100">
        <f>ROUNDDOWN(('PRIHODI 2022'!I46*1.041),-2)</f>
        <v>0</v>
      </c>
      <c r="J46" s="100">
        <f>ROUNDDOWN(('PRIHODI 2022'!J46*1.041),-2)</f>
        <v>0</v>
      </c>
      <c r="K46" s="100">
        <f>ROUNDDOWN(('PRIHODI 2022'!K46*1.041),-2)</f>
        <v>0</v>
      </c>
      <c r="L46" s="100">
        <f>ROUNDDOWN(('PRIHODI 2022'!L46*1.041),-2)</f>
        <v>0</v>
      </c>
      <c r="M46" s="100">
        <f>ROUNDDOWN(('PRIHODI 2022'!M46*1.041),-2)</f>
        <v>0</v>
      </c>
      <c r="N46" s="100">
        <f>ROUNDDOWN(('PRIHODI 2022'!N46*1.041),-2)</f>
        <v>0</v>
      </c>
      <c r="O46" s="100">
        <f>ROUNDDOWN(('PRIHODI 2022'!O46*1.041),-2)</f>
        <v>0</v>
      </c>
      <c r="P46" s="100">
        <f>ROUNDDOWN(('PRIHODI 2022'!P46*1.041),-2)</f>
        <v>0</v>
      </c>
    </row>
    <row r="47" spans="1:16" s="131" customFormat="1" ht="25.9" customHeight="1">
      <c r="A47" s="93">
        <v>642</v>
      </c>
      <c r="B47" s="94" t="s">
        <v>229</v>
      </c>
      <c r="C47" s="132">
        <f>ROUNDDOWN(('PRIHODI 2022'!C47*1.041),-2)</f>
        <v>0</v>
      </c>
      <c r="D47" s="132">
        <f>ROUNDDOWN(('PRIHODI 2022'!D47*1.041),-2)</f>
        <v>0</v>
      </c>
      <c r="E47" s="132">
        <f>ROUNDDOWN(('PRIHODI 2022'!E47*1.041),-2)</f>
        <v>0</v>
      </c>
      <c r="F47" s="95">
        <f>ROUNDDOWN(('PRIHODI 2022'!F47*1.041),-2)</f>
        <v>0</v>
      </c>
      <c r="G47" s="132">
        <f>ROUNDDOWN(('PRIHODI 2022'!G47*1.041),-2)</f>
        <v>0</v>
      </c>
      <c r="H47" s="132">
        <f>ROUNDDOWN(('PRIHODI 2022'!H47*1.041),-2)</f>
        <v>0</v>
      </c>
      <c r="I47" s="132">
        <f>ROUNDDOWN(('PRIHODI 2022'!I47*1.041),-2)</f>
        <v>0</v>
      </c>
      <c r="J47" s="132">
        <f>ROUNDDOWN(('PRIHODI 2022'!J47*1.041),-2)</f>
        <v>0</v>
      </c>
      <c r="K47" s="132">
        <f>ROUNDDOWN(('PRIHODI 2022'!K47*1.041),-2)</f>
        <v>0</v>
      </c>
      <c r="L47" s="132">
        <f>ROUNDDOWN(('PRIHODI 2022'!L47*1.041),-2)</f>
        <v>0</v>
      </c>
      <c r="M47" s="132">
        <f>ROUNDDOWN(('PRIHODI 2022'!M47*1.041),-2)</f>
        <v>0</v>
      </c>
      <c r="N47" s="132">
        <f>ROUNDDOWN(('PRIHODI 2022'!N47*1.041),-2)</f>
        <v>0</v>
      </c>
      <c r="O47" s="132">
        <f>ROUNDDOWN(('PRIHODI 2022'!O47*1.041),-2)</f>
        <v>0</v>
      </c>
      <c r="P47" s="132">
        <f>ROUNDDOWN(('PRIHODI 2022'!P47*1.041),-2)</f>
        <v>0</v>
      </c>
    </row>
    <row r="48" spans="1:16" ht="24" customHeight="1">
      <c r="A48" s="96">
        <v>6422</v>
      </c>
      <c r="B48" s="97" t="s">
        <v>230</v>
      </c>
      <c r="C48" s="98">
        <f>ROUNDDOWN(('PRIHODI 2022'!C48*1.041),-2)</f>
        <v>0</v>
      </c>
      <c r="D48" s="99">
        <f>ROUNDDOWN(('PRIHODI 2022'!D48*1.041),-2)</f>
        <v>0</v>
      </c>
      <c r="E48" s="99">
        <f>ROUNDDOWN(('PRIHODI 2022'!E48*1.041),-2)</f>
        <v>0</v>
      </c>
      <c r="F48" s="98">
        <f>ROUNDDOWN(('PRIHODI 2022'!F48*1.041),-2)</f>
        <v>0</v>
      </c>
      <c r="G48" s="100">
        <f>ROUNDDOWN(('PRIHODI 2022'!G48*1.041),-2)</f>
        <v>0</v>
      </c>
      <c r="H48" s="100">
        <f>ROUNDDOWN(('PRIHODI 2022'!H48*1.041),-2)</f>
        <v>0</v>
      </c>
      <c r="I48" s="100">
        <f>ROUNDDOWN(('PRIHODI 2022'!I48*1.041),-2)</f>
        <v>0</v>
      </c>
      <c r="J48" s="100">
        <f>ROUNDDOWN(('PRIHODI 2022'!J48*1.041),-2)</f>
        <v>0</v>
      </c>
      <c r="K48" s="100">
        <f>ROUNDDOWN(('PRIHODI 2022'!K48*1.041),-2)</f>
        <v>0</v>
      </c>
      <c r="L48" s="100">
        <f>ROUNDDOWN(('PRIHODI 2022'!L48*1.041),-2)</f>
        <v>0</v>
      </c>
      <c r="M48" s="100">
        <f>ROUNDDOWN(('PRIHODI 2022'!M48*1.041),-2)</f>
        <v>0</v>
      </c>
      <c r="N48" s="100">
        <f>ROUNDDOWN(('PRIHODI 2022'!N48*1.041),-2)</f>
        <v>0</v>
      </c>
      <c r="O48" s="100">
        <f>ROUNDDOWN(('PRIHODI 2022'!O48*1.041),-2)</f>
        <v>0</v>
      </c>
      <c r="P48" s="100">
        <f>ROUNDDOWN(('PRIHODI 2022'!P48*1.041),-2)</f>
        <v>0</v>
      </c>
    </row>
    <row r="49" spans="1:16" ht="24" customHeight="1">
      <c r="A49" s="96">
        <v>6423</v>
      </c>
      <c r="B49" s="97" t="s">
        <v>231</v>
      </c>
      <c r="C49" s="98">
        <f>ROUNDDOWN(('PRIHODI 2022'!C49*1.041),-2)</f>
        <v>0</v>
      </c>
      <c r="D49" s="99">
        <f>ROUNDDOWN(('PRIHODI 2022'!D49*1.041),-2)</f>
        <v>0</v>
      </c>
      <c r="E49" s="99">
        <f>ROUNDDOWN(('PRIHODI 2022'!E49*1.041),-2)</f>
        <v>0</v>
      </c>
      <c r="F49" s="98">
        <f>ROUNDDOWN(('PRIHODI 2022'!F49*1.041),-2)</f>
        <v>0</v>
      </c>
      <c r="G49" s="100">
        <f>ROUNDDOWN(('PRIHODI 2022'!G49*1.041),-2)</f>
        <v>0</v>
      </c>
      <c r="H49" s="100">
        <f>ROUNDDOWN(('PRIHODI 2022'!H49*1.041),-2)</f>
        <v>0</v>
      </c>
      <c r="I49" s="100">
        <f>ROUNDDOWN(('PRIHODI 2022'!I49*1.041),-2)</f>
        <v>0</v>
      </c>
      <c r="J49" s="100">
        <f>ROUNDDOWN(('PRIHODI 2022'!J49*1.041),-2)</f>
        <v>0</v>
      </c>
      <c r="K49" s="100">
        <f>ROUNDDOWN(('PRIHODI 2022'!K49*1.041),-2)</f>
        <v>0</v>
      </c>
      <c r="L49" s="100">
        <f>ROUNDDOWN(('PRIHODI 2022'!L49*1.041),-2)</f>
        <v>0</v>
      </c>
      <c r="M49" s="100">
        <f>ROUNDDOWN(('PRIHODI 2022'!M49*1.041),-2)</f>
        <v>0</v>
      </c>
      <c r="N49" s="100">
        <f>ROUNDDOWN(('PRIHODI 2022'!N49*1.041),-2)</f>
        <v>0</v>
      </c>
      <c r="O49" s="100">
        <f>ROUNDDOWN(('PRIHODI 2022'!O49*1.041),-2)</f>
        <v>0</v>
      </c>
      <c r="P49" s="100">
        <f>ROUNDDOWN(('PRIHODI 2022'!P49*1.041),-2)</f>
        <v>0</v>
      </c>
    </row>
    <row r="50" spans="1:16" ht="24" customHeight="1">
      <c r="A50" s="96" t="s">
        <v>232</v>
      </c>
      <c r="B50" s="97" t="s">
        <v>233</v>
      </c>
      <c r="C50" s="98">
        <f>ROUNDDOWN(('PRIHODI 2022'!C50*1.041),-2)</f>
        <v>0</v>
      </c>
      <c r="D50" s="99">
        <f>ROUNDDOWN(('PRIHODI 2022'!D50*1.041),-2)</f>
        <v>0</v>
      </c>
      <c r="E50" s="99">
        <f>ROUNDDOWN(('PRIHODI 2022'!E50*1.041),-2)</f>
        <v>0</v>
      </c>
      <c r="F50" s="98">
        <f>ROUNDDOWN(('PRIHODI 2022'!F50*1.041),-2)</f>
        <v>0</v>
      </c>
      <c r="G50" s="100">
        <f>ROUNDDOWN(('PRIHODI 2022'!G50*1.041),-2)</f>
        <v>0</v>
      </c>
      <c r="H50" s="100">
        <f>ROUNDDOWN(('PRIHODI 2022'!H50*1.041),-2)</f>
        <v>0</v>
      </c>
      <c r="I50" s="100">
        <f>ROUNDDOWN(('PRIHODI 2022'!I50*1.041),-2)</f>
        <v>0</v>
      </c>
      <c r="J50" s="100">
        <f>ROUNDDOWN(('PRIHODI 2022'!J50*1.041),-2)</f>
        <v>0</v>
      </c>
      <c r="K50" s="100">
        <f>ROUNDDOWN(('PRIHODI 2022'!K50*1.041),-2)</f>
        <v>0</v>
      </c>
      <c r="L50" s="100">
        <f>ROUNDDOWN(('PRIHODI 2022'!L50*1.041),-2)</f>
        <v>0</v>
      </c>
      <c r="M50" s="100">
        <f>ROUNDDOWN(('PRIHODI 2022'!M50*1.041),-2)</f>
        <v>0</v>
      </c>
      <c r="N50" s="100">
        <f>ROUNDDOWN(('PRIHODI 2022'!N50*1.041),-2)</f>
        <v>0</v>
      </c>
      <c r="O50" s="100">
        <f>ROUNDDOWN(('PRIHODI 2022'!O50*1.041),-2)</f>
        <v>0</v>
      </c>
      <c r="P50" s="100">
        <f>ROUNDDOWN(('PRIHODI 2022'!P50*1.041),-2)</f>
        <v>0</v>
      </c>
    </row>
    <row r="51" spans="1:16" ht="24" customHeight="1">
      <c r="A51" s="96">
        <v>6429</v>
      </c>
      <c r="B51" s="97" t="s">
        <v>234</v>
      </c>
      <c r="C51" s="98">
        <f>ROUNDDOWN(('PRIHODI 2022'!C51*1.041),-2)</f>
        <v>0</v>
      </c>
      <c r="D51" s="99">
        <f>ROUNDDOWN(('PRIHODI 2022'!D51*1.041),-2)</f>
        <v>0</v>
      </c>
      <c r="E51" s="99">
        <f>ROUNDDOWN(('PRIHODI 2022'!E51*1.041),-2)</f>
        <v>0</v>
      </c>
      <c r="F51" s="98">
        <f>ROUNDDOWN(('PRIHODI 2022'!F51*1.041),-2)</f>
        <v>0</v>
      </c>
      <c r="G51" s="100">
        <f>ROUNDDOWN(('PRIHODI 2022'!G51*1.041),-2)</f>
        <v>0</v>
      </c>
      <c r="H51" s="100">
        <f>ROUNDDOWN(('PRIHODI 2022'!H51*1.041),-2)</f>
        <v>0</v>
      </c>
      <c r="I51" s="100">
        <f>ROUNDDOWN(('PRIHODI 2022'!I51*1.041),-2)</f>
        <v>0</v>
      </c>
      <c r="J51" s="100">
        <f>ROUNDDOWN(('PRIHODI 2022'!J51*1.041),-2)</f>
        <v>0</v>
      </c>
      <c r="K51" s="100">
        <f>ROUNDDOWN(('PRIHODI 2022'!K51*1.041),-2)</f>
        <v>0</v>
      </c>
      <c r="L51" s="100">
        <f>ROUNDDOWN(('PRIHODI 2022'!L51*1.041),-2)</f>
        <v>0</v>
      </c>
      <c r="M51" s="100">
        <f>ROUNDDOWN(('PRIHODI 2022'!M51*1.041),-2)</f>
        <v>0</v>
      </c>
      <c r="N51" s="100">
        <f>ROUNDDOWN(('PRIHODI 2022'!N51*1.041),-2)</f>
        <v>0</v>
      </c>
      <c r="O51" s="100">
        <f>ROUNDDOWN(('PRIHODI 2022'!O51*1.041),-2)</f>
        <v>0</v>
      </c>
      <c r="P51" s="100">
        <f>ROUNDDOWN(('PRIHODI 2022'!P51*1.041),-2)</f>
        <v>0</v>
      </c>
    </row>
    <row r="52" spans="1:16" s="131" customFormat="1" ht="25.9" customHeight="1">
      <c r="A52" s="93">
        <v>643</v>
      </c>
      <c r="B52" s="94" t="s">
        <v>235</v>
      </c>
      <c r="C52" s="132">
        <f>ROUNDDOWN(('PRIHODI 2022'!C52*1.041),-2)</f>
        <v>0</v>
      </c>
      <c r="D52" s="132">
        <f>ROUNDDOWN(('PRIHODI 2022'!D52*1.041),-2)</f>
        <v>0</v>
      </c>
      <c r="E52" s="132">
        <f>ROUNDDOWN(('PRIHODI 2022'!E52*1.041),-2)</f>
        <v>0</v>
      </c>
      <c r="F52" s="95">
        <f>ROUNDDOWN(('PRIHODI 2022'!F52*1.041),-2)</f>
        <v>0</v>
      </c>
      <c r="G52" s="132">
        <f>ROUNDDOWN(('PRIHODI 2022'!G52*1.041),-2)</f>
        <v>0</v>
      </c>
      <c r="H52" s="132">
        <f>ROUNDDOWN(('PRIHODI 2022'!H52*1.041),-2)</f>
        <v>0</v>
      </c>
      <c r="I52" s="132">
        <f>ROUNDDOWN(('PRIHODI 2022'!I52*1.041),-2)</f>
        <v>0</v>
      </c>
      <c r="J52" s="132">
        <f>ROUNDDOWN(('PRIHODI 2022'!J52*1.041),-2)</f>
        <v>0</v>
      </c>
      <c r="K52" s="132">
        <f>ROUNDDOWN(('PRIHODI 2022'!K52*1.041),-2)</f>
        <v>0</v>
      </c>
      <c r="L52" s="132">
        <f>ROUNDDOWN(('PRIHODI 2022'!L52*1.041),-2)</f>
        <v>0</v>
      </c>
      <c r="M52" s="132">
        <f>ROUNDDOWN(('PRIHODI 2022'!M52*1.041),-2)</f>
        <v>0</v>
      </c>
      <c r="N52" s="132">
        <f>ROUNDDOWN(('PRIHODI 2022'!N52*1.041),-2)</f>
        <v>0</v>
      </c>
      <c r="O52" s="132">
        <f>ROUNDDOWN(('PRIHODI 2022'!O52*1.041),-2)</f>
        <v>0</v>
      </c>
      <c r="P52" s="132">
        <f>ROUNDDOWN(('PRIHODI 2022'!P52*1.041),-2)</f>
        <v>0</v>
      </c>
    </row>
    <row r="53" spans="1:16" ht="24" customHeight="1">
      <c r="A53" s="96">
        <v>6432</v>
      </c>
      <c r="B53" s="102" t="s">
        <v>236</v>
      </c>
      <c r="C53" s="98">
        <f>ROUNDDOWN(('PRIHODI 2022'!C53*1.041),-2)</f>
        <v>0</v>
      </c>
      <c r="D53" s="99">
        <f>ROUNDDOWN(('PRIHODI 2022'!D53*1.041),-2)</f>
        <v>0</v>
      </c>
      <c r="E53" s="99">
        <f>ROUNDDOWN(('PRIHODI 2022'!E53*1.041),-2)</f>
        <v>0</v>
      </c>
      <c r="F53" s="98">
        <f>ROUNDDOWN(('PRIHODI 2022'!F53*1.041),-2)</f>
        <v>0</v>
      </c>
      <c r="G53" s="100">
        <f>ROUNDDOWN(('PRIHODI 2022'!G53*1.041),-2)</f>
        <v>0</v>
      </c>
      <c r="H53" s="100">
        <f>ROUNDDOWN(('PRIHODI 2022'!H53*1.041),-2)</f>
        <v>0</v>
      </c>
      <c r="I53" s="100">
        <f>ROUNDDOWN(('PRIHODI 2022'!I53*1.041),-2)</f>
        <v>0</v>
      </c>
      <c r="J53" s="100">
        <f>ROUNDDOWN(('PRIHODI 2022'!J53*1.041),-2)</f>
        <v>0</v>
      </c>
      <c r="K53" s="100">
        <f>ROUNDDOWN(('PRIHODI 2022'!K53*1.041),-2)</f>
        <v>0</v>
      </c>
      <c r="L53" s="100">
        <f>ROUNDDOWN(('PRIHODI 2022'!L53*1.041),-2)</f>
        <v>0</v>
      </c>
      <c r="M53" s="100">
        <f>ROUNDDOWN(('PRIHODI 2022'!M53*1.041),-2)</f>
        <v>0</v>
      </c>
      <c r="N53" s="100">
        <f>ROUNDDOWN(('PRIHODI 2022'!N53*1.041),-2)</f>
        <v>0</v>
      </c>
      <c r="O53" s="100">
        <f>ROUNDDOWN(('PRIHODI 2022'!O53*1.041),-2)</f>
        <v>0</v>
      </c>
      <c r="P53" s="100">
        <f>ROUNDDOWN(('PRIHODI 2022'!P53*1.041),-2)</f>
        <v>0</v>
      </c>
    </row>
    <row r="54" spans="1:16" s="131" customFormat="1" ht="25.9" customHeight="1">
      <c r="A54" s="93">
        <v>65</v>
      </c>
      <c r="B54" s="94" t="s">
        <v>237</v>
      </c>
      <c r="C54" s="132">
        <f>ROUNDDOWN(('PRIHODI 2022'!C54*1.041),-2)</f>
        <v>23900</v>
      </c>
      <c r="D54" s="132">
        <f>ROUNDDOWN(('PRIHODI 2022'!D54*1.041),-2)</f>
        <v>0</v>
      </c>
      <c r="E54" s="132">
        <f>ROUNDDOWN(('PRIHODI 2022'!E54*1.041),-2)</f>
        <v>0</v>
      </c>
      <c r="F54" s="95">
        <f>ROUNDDOWN(('PRIHODI 2022'!F54*1.041),-2)</f>
        <v>23900</v>
      </c>
      <c r="G54" s="132">
        <f>ROUNDDOWN(('PRIHODI 2022'!G54*1.041),-2)</f>
        <v>0</v>
      </c>
      <c r="H54" s="132">
        <f>ROUNDDOWN(('PRIHODI 2022'!H54*1.041),-2)</f>
        <v>23900</v>
      </c>
      <c r="I54" s="132">
        <f>ROUNDDOWN(('PRIHODI 2022'!I54*1.041),-2)</f>
        <v>0</v>
      </c>
      <c r="J54" s="132">
        <f>ROUNDDOWN(('PRIHODI 2022'!J54*1.041),-2)</f>
        <v>0</v>
      </c>
      <c r="K54" s="132">
        <f>ROUNDDOWN(('PRIHODI 2022'!K54*1.041),-2)</f>
        <v>0</v>
      </c>
      <c r="L54" s="132">
        <f>ROUNDDOWN(('PRIHODI 2022'!L54*1.041),-2)</f>
        <v>0</v>
      </c>
      <c r="M54" s="132">
        <f>ROUNDDOWN(('PRIHODI 2022'!M54*1.041),-2)</f>
        <v>0</v>
      </c>
      <c r="N54" s="132">
        <f>ROUNDDOWN(('PRIHODI 2022'!N54*1.041),-2)</f>
        <v>0</v>
      </c>
      <c r="O54" s="132">
        <f>ROUNDDOWN(('PRIHODI 2022'!O54*1.041),-2)</f>
        <v>0</v>
      </c>
      <c r="P54" s="132">
        <f>ROUNDDOWN(('PRIHODI 2022'!P54*1.041),-2)</f>
        <v>0</v>
      </c>
    </row>
    <row r="55" spans="1:16" s="131" customFormat="1" ht="25.9" customHeight="1">
      <c r="A55" s="93">
        <v>651</v>
      </c>
      <c r="B55" s="94" t="s">
        <v>238</v>
      </c>
      <c r="C55" s="132">
        <f>ROUNDDOWN(('PRIHODI 2022'!C55*1.041),-2)</f>
        <v>0</v>
      </c>
      <c r="D55" s="132">
        <f>ROUNDDOWN(('PRIHODI 2022'!D55*1.041),-2)</f>
        <v>0</v>
      </c>
      <c r="E55" s="132">
        <f>ROUNDDOWN(('PRIHODI 2022'!E55*1.041),-2)</f>
        <v>0</v>
      </c>
      <c r="F55" s="95">
        <f>ROUNDDOWN(('PRIHODI 2022'!F55*1.041),-2)</f>
        <v>0</v>
      </c>
      <c r="G55" s="132">
        <f>ROUNDDOWN(('PRIHODI 2022'!G55*1.041),-2)</f>
        <v>0</v>
      </c>
      <c r="H55" s="132">
        <f>ROUNDDOWN(('PRIHODI 2022'!H55*1.041),-2)</f>
        <v>0</v>
      </c>
      <c r="I55" s="132">
        <f>ROUNDDOWN(('PRIHODI 2022'!I55*1.041),-2)</f>
        <v>0</v>
      </c>
      <c r="J55" s="132">
        <f>ROUNDDOWN(('PRIHODI 2022'!J55*1.041),-2)</f>
        <v>0</v>
      </c>
      <c r="K55" s="132">
        <f>ROUNDDOWN(('PRIHODI 2022'!K55*1.041),-2)</f>
        <v>0</v>
      </c>
      <c r="L55" s="132">
        <f>ROUNDDOWN(('PRIHODI 2022'!L55*1.041),-2)</f>
        <v>0</v>
      </c>
      <c r="M55" s="132">
        <f>ROUNDDOWN(('PRIHODI 2022'!M55*1.041),-2)</f>
        <v>0</v>
      </c>
      <c r="N55" s="132">
        <f>ROUNDDOWN(('PRIHODI 2022'!N55*1.041),-2)</f>
        <v>0</v>
      </c>
      <c r="O55" s="132">
        <f>ROUNDDOWN(('PRIHODI 2022'!O55*1.041),-2)</f>
        <v>0</v>
      </c>
      <c r="P55" s="132">
        <f>ROUNDDOWN(('PRIHODI 2022'!P55*1.041),-2)</f>
        <v>0</v>
      </c>
    </row>
    <row r="56" spans="1:16" ht="24" customHeight="1">
      <c r="A56" s="96">
        <v>6514</v>
      </c>
      <c r="B56" s="97" t="s">
        <v>239</v>
      </c>
      <c r="C56" s="98">
        <f>ROUNDDOWN(('PRIHODI 2022'!C56*1.041),-2)</f>
        <v>0</v>
      </c>
      <c r="D56" s="99">
        <f>ROUNDDOWN(('PRIHODI 2022'!D56*1.041),-2)</f>
        <v>0</v>
      </c>
      <c r="E56" s="99">
        <f>ROUNDDOWN(('PRIHODI 2022'!E56*1.041),-2)</f>
        <v>0</v>
      </c>
      <c r="F56" s="98">
        <f>ROUNDDOWN(('PRIHODI 2022'!F56*1.041),-2)</f>
        <v>0</v>
      </c>
      <c r="G56" s="100">
        <f>ROUNDDOWN(('PRIHODI 2022'!G56*1.041),-2)</f>
        <v>0</v>
      </c>
      <c r="H56" s="100">
        <f>ROUNDDOWN(('PRIHODI 2022'!H56*1.041),-2)</f>
        <v>0</v>
      </c>
      <c r="I56" s="100">
        <f>ROUNDDOWN(('PRIHODI 2022'!I56*1.041),-2)</f>
        <v>0</v>
      </c>
      <c r="J56" s="100">
        <f>ROUNDDOWN(('PRIHODI 2022'!J56*1.041),-2)</f>
        <v>0</v>
      </c>
      <c r="K56" s="100">
        <f>ROUNDDOWN(('PRIHODI 2022'!K56*1.041),-2)</f>
        <v>0</v>
      </c>
      <c r="L56" s="100">
        <f>ROUNDDOWN(('PRIHODI 2022'!L56*1.041),-2)</f>
        <v>0</v>
      </c>
      <c r="M56" s="100">
        <f>ROUNDDOWN(('PRIHODI 2022'!M56*1.041),-2)</f>
        <v>0</v>
      </c>
      <c r="N56" s="100">
        <f>ROUNDDOWN(('PRIHODI 2022'!N56*1.041),-2)</f>
        <v>0</v>
      </c>
      <c r="O56" s="100">
        <f>ROUNDDOWN(('PRIHODI 2022'!O56*1.041),-2)</f>
        <v>0</v>
      </c>
      <c r="P56" s="100">
        <f>ROUNDDOWN(('PRIHODI 2022'!P56*1.041),-2)</f>
        <v>0</v>
      </c>
    </row>
    <row r="57" spans="1:16" s="131" customFormat="1" ht="25.9" customHeight="1">
      <c r="A57" s="93">
        <v>652</v>
      </c>
      <c r="B57" s="94" t="s">
        <v>240</v>
      </c>
      <c r="C57" s="132">
        <f>ROUNDDOWN(('PRIHODI 2022'!C57*1.041),-2)</f>
        <v>23900</v>
      </c>
      <c r="D57" s="132">
        <f>ROUNDDOWN(('PRIHODI 2022'!D57*1.041),-2)</f>
        <v>0</v>
      </c>
      <c r="E57" s="132">
        <f>ROUNDDOWN(('PRIHODI 2022'!E57*1.041),-2)</f>
        <v>0</v>
      </c>
      <c r="F57" s="95">
        <f>ROUNDDOWN(('PRIHODI 2022'!F57*1.041),-2)</f>
        <v>23900</v>
      </c>
      <c r="G57" s="132">
        <f>ROUNDDOWN(('PRIHODI 2022'!G57*1.041),-2)</f>
        <v>0</v>
      </c>
      <c r="H57" s="132">
        <f>ROUNDDOWN(('PRIHODI 2022'!H57*1.041),-2)</f>
        <v>23900</v>
      </c>
      <c r="I57" s="132">
        <f>ROUNDDOWN(('PRIHODI 2022'!I57*1.041),-2)</f>
        <v>0</v>
      </c>
      <c r="J57" s="132">
        <f>ROUNDDOWN(('PRIHODI 2022'!J57*1.041),-2)</f>
        <v>0</v>
      </c>
      <c r="K57" s="132">
        <f>ROUNDDOWN(('PRIHODI 2022'!K57*1.041),-2)</f>
        <v>0</v>
      </c>
      <c r="L57" s="132">
        <f>ROUNDDOWN(('PRIHODI 2022'!L57*1.041),-2)</f>
        <v>0</v>
      </c>
      <c r="M57" s="132">
        <f>ROUNDDOWN(('PRIHODI 2022'!M57*1.041),-2)</f>
        <v>0</v>
      </c>
      <c r="N57" s="132">
        <f>ROUNDDOWN(('PRIHODI 2022'!N57*1.041),-2)</f>
        <v>0</v>
      </c>
      <c r="O57" s="132">
        <f>ROUNDDOWN(('PRIHODI 2022'!O57*1.041),-2)</f>
        <v>0</v>
      </c>
      <c r="P57" s="132">
        <f>ROUNDDOWN(('PRIHODI 2022'!P57*1.041),-2)</f>
        <v>0</v>
      </c>
    </row>
    <row r="58" spans="1:16" ht="24" customHeight="1">
      <c r="A58" s="96">
        <v>6526</v>
      </c>
      <c r="B58" s="97" t="s">
        <v>241</v>
      </c>
      <c r="C58" s="98">
        <f>ROUNDDOWN(('PRIHODI 2022'!C58*1.041),-2)</f>
        <v>23900</v>
      </c>
      <c r="D58" s="99">
        <f>ROUNDDOWN(('PRIHODI 2022'!D58*1.041),-2)</f>
        <v>0</v>
      </c>
      <c r="E58" s="99">
        <f>ROUNDDOWN(('PRIHODI 2022'!E58*1.041),-2)</f>
        <v>0</v>
      </c>
      <c r="F58" s="98">
        <f>ROUNDDOWN(('PRIHODI 2022'!F58*1.041),-2)</f>
        <v>23900</v>
      </c>
      <c r="G58" s="99">
        <f>ROUNDDOWN(('PRIHODI 2022'!G58*1.041),-2)</f>
        <v>0</v>
      </c>
      <c r="H58" s="157">
        <f>ROUNDDOWN(('PRIHODI 2022'!H58*1.041),-2)</f>
        <v>23900</v>
      </c>
      <c r="I58" s="99">
        <f>ROUNDDOWN(('PRIHODI 2022'!I58*1.041),-2)</f>
        <v>0</v>
      </c>
      <c r="J58" s="99">
        <f>ROUNDDOWN(('PRIHODI 2022'!J58*1.041),-2)</f>
        <v>0</v>
      </c>
      <c r="K58" s="99">
        <f>ROUNDDOWN(('PRIHODI 2022'!K58*1.041),-2)</f>
        <v>0</v>
      </c>
      <c r="L58" s="99">
        <f>ROUNDDOWN(('PRIHODI 2022'!L58*1.041),-2)</f>
        <v>0</v>
      </c>
      <c r="M58" s="99">
        <f>ROUNDDOWN(('PRIHODI 2022'!M58*1.041),-2)</f>
        <v>0</v>
      </c>
      <c r="N58" s="99">
        <f>ROUNDDOWN(('PRIHODI 2022'!N58*1.041),-2)</f>
        <v>0</v>
      </c>
      <c r="O58" s="99">
        <f>ROUNDDOWN(('PRIHODI 2022'!O58*1.041),-2)</f>
        <v>0</v>
      </c>
      <c r="P58" s="99">
        <f>ROUNDDOWN(('PRIHODI 2022'!P58*1.041),-2)</f>
        <v>0</v>
      </c>
    </row>
    <row r="59" spans="1:16" ht="24" customHeight="1">
      <c r="A59" s="96" t="s">
        <v>242</v>
      </c>
      <c r="B59" s="97" t="s">
        <v>243</v>
      </c>
      <c r="C59" s="98">
        <f>ROUNDDOWN(('PRIHODI 2022'!C59*1.041),-2)</f>
        <v>0</v>
      </c>
      <c r="D59" s="99">
        <f>ROUNDDOWN(('PRIHODI 2022'!D59*1.041),-2)</f>
        <v>0</v>
      </c>
      <c r="E59" s="99">
        <f>ROUNDDOWN(('PRIHODI 2022'!E59*1.041),-2)</f>
        <v>0</v>
      </c>
      <c r="F59" s="98">
        <f>ROUNDDOWN(('PRIHODI 2022'!F59*1.041),-2)</f>
        <v>0</v>
      </c>
      <c r="G59" s="99">
        <f>ROUNDDOWN(('PRIHODI 2022'!G59*1.041),-2)</f>
        <v>0</v>
      </c>
      <c r="H59" s="157">
        <f>ROUNDDOWN(('PRIHODI 2022'!H59*1.041),-2)</f>
        <v>0</v>
      </c>
      <c r="I59" s="99">
        <f>ROUNDDOWN(('PRIHODI 2022'!I59*1.041),-2)</f>
        <v>0</v>
      </c>
      <c r="J59" s="99">
        <f>ROUNDDOWN(('PRIHODI 2022'!J59*1.041),-2)</f>
        <v>0</v>
      </c>
      <c r="K59" s="99">
        <f>ROUNDDOWN(('PRIHODI 2022'!K59*1.041),-2)</f>
        <v>0</v>
      </c>
      <c r="L59" s="99">
        <f>ROUNDDOWN(('PRIHODI 2022'!L59*1.041),-2)</f>
        <v>0</v>
      </c>
      <c r="M59" s="99">
        <f>ROUNDDOWN(('PRIHODI 2022'!M59*1.041),-2)</f>
        <v>0</v>
      </c>
      <c r="N59" s="99">
        <f>ROUNDDOWN(('PRIHODI 2022'!N59*1.041),-2)</f>
        <v>0</v>
      </c>
      <c r="O59" s="99">
        <f>ROUNDDOWN(('PRIHODI 2022'!O59*1.041),-2)</f>
        <v>0</v>
      </c>
      <c r="P59" s="99">
        <f>ROUNDDOWN(('PRIHODI 2022'!P59*1.041),-2)</f>
        <v>0</v>
      </c>
    </row>
    <row r="60" spans="1:16" ht="27" customHeight="1">
      <c r="A60" s="96" t="s">
        <v>244</v>
      </c>
      <c r="B60" s="97" t="s">
        <v>245</v>
      </c>
      <c r="C60" s="98">
        <f>ROUNDDOWN(('PRIHODI 2022'!C60*1.041),-2)</f>
        <v>0</v>
      </c>
      <c r="D60" s="99">
        <f>ROUNDDOWN(('PRIHODI 2022'!D60*1.041),-2)</f>
        <v>0</v>
      </c>
      <c r="E60" s="99">
        <f>ROUNDDOWN(('PRIHODI 2022'!E60*1.041),-2)</f>
        <v>0</v>
      </c>
      <c r="F60" s="98">
        <f>ROUNDDOWN(('PRIHODI 2022'!F60*1.041),-2)</f>
        <v>0</v>
      </c>
      <c r="G60" s="99">
        <f>ROUNDDOWN(('PRIHODI 2022'!G60*1.041),-2)</f>
        <v>0</v>
      </c>
      <c r="H60" s="157">
        <f>ROUNDDOWN(('PRIHODI 2022'!H60*1.041),-2)</f>
        <v>0</v>
      </c>
      <c r="I60" s="99">
        <f>ROUNDDOWN(('PRIHODI 2022'!I60*1.041),-2)</f>
        <v>0</v>
      </c>
      <c r="J60" s="99">
        <f>ROUNDDOWN(('PRIHODI 2022'!J60*1.041),-2)</f>
        <v>0</v>
      </c>
      <c r="K60" s="99">
        <f>ROUNDDOWN(('PRIHODI 2022'!K60*1.041),-2)</f>
        <v>0</v>
      </c>
      <c r="L60" s="99">
        <f>ROUNDDOWN(('PRIHODI 2022'!L60*1.041),-2)</f>
        <v>0</v>
      </c>
      <c r="M60" s="99">
        <f>ROUNDDOWN(('PRIHODI 2022'!M60*1.041),-2)</f>
        <v>0</v>
      </c>
      <c r="N60" s="99">
        <f>ROUNDDOWN(('PRIHODI 2022'!N60*1.041),-2)</f>
        <v>0</v>
      </c>
      <c r="O60" s="99">
        <f>ROUNDDOWN(('PRIHODI 2022'!O60*1.041),-2)</f>
        <v>0</v>
      </c>
      <c r="P60" s="99">
        <f>ROUNDDOWN(('PRIHODI 2022'!P60*1.041),-2)</f>
        <v>0</v>
      </c>
    </row>
    <row r="61" spans="1:16" s="131" customFormat="1" ht="25.9" customHeight="1">
      <c r="A61" s="93">
        <v>66</v>
      </c>
      <c r="B61" s="103" t="s">
        <v>246</v>
      </c>
      <c r="C61" s="132">
        <f>ROUNDDOWN(('PRIHODI 2022'!C61*1.041),-2)</f>
        <v>15600</v>
      </c>
      <c r="D61" s="132">
        <f>ROUNDDOWN(('PRIHODI 2022'!D61*1.041),-2)</f>
        <v>0</v>
      </c>
      <c r="E61" s="132">
        <f>ROUNDDOWN(('PRIHODI 2022'!E61*1.041),-2)</f>
        <v>0</v>
      </c>
      <c r="F61" s="95">
        <f>ROUNDDOWN(('PRIHODI 2022'!F61*1.041),-2)</f>
        <v>15600</v>
      </c>
      <c r="G61" s="132">
        <f>ROUNDDOWN(('PRIHODI 2022'!G61*1.041),-2)</f>
        <v>0</v>
      </c>
      <c r="H61" s="132">
        <f>ROUNDDOWN(('PRIHODI 2022'!H61*1.041),-2)</f>
        <v>0</v>
      </c>
      <c r="I61" s="132">
        <f>ROUNDDOWN(('PRIHODI 2022'!I61*1.041),-2)</f>
        <v>0</v>
      </c>
      <c r="J61" s="132">
        <f>ROUNDDOWN(('PRIHODI 2022'!J61*1.041),-2)</f>
        <v>0</v>
      </c>
      <c r="K61" s="132">
        <f>ROUNDDOWN(('PRIHODI 2022'!K61*1.041),-2)</f>
        <v>0</v>
      </c>
      <c r="L61" s="132">
        <f>ROUNDDOWN(('PRIHODI 2022'!L61*1.041),-2)</f>
        <v>0</v>
      </c>
      <c r="M61" s="132">
        <f>ROUNDDOWN(('PRIHODI 2022'!M61*1.041),-2)</f>
        <v>0</v>
      </c>
      <c r="N61" s="132">
        <f>ROUNDDOWN(('PRIHODI 2022'!N61*1.041),-2)</f>
        <v>15600</v>
      </c>
      <c r="O61" s="132">
        <f>ROUNDDOWN(('PRIHODI 2022'!O61*1.041),-2)</f>
        <v>0</v>
      </c>
      <c r="P61" s="132">
        <f>ROUNDDOWN(('PRIHODI 2022'!P61*1.041),-2)</f>
        <v>0</v>
      </c>
    </row>
    <row r="62" spans="1:16" s="131" customFormat="1" ht="25.9" customHeight="1">
      <c r="A62" s="93">
        <v>661</v>
      </c>
      <c r="B62" s="94" t="s">
        <v>247</v>
      </c>
      <c r="C62" s="132">
        <f>ROUNDDOWN(('PRIHODI 2022'!C62*1.041),-2)</f>
        <v>0</v>
      </c>
      <c r="D62" s="132">
        <f>ROUNDDOWN(('PRIHODI 2022'!D62*1.041),-2)</f>
        <v>0</v>
      </c>
      <c r="E62" s="132">
        <f>ROUNDDOWN(('PRIHODI 2022'!E62*1.041),-2)</f>
        <v>0</v>
      </c>
      <c r="F62" s="95">
        <f>ROUNDDOWN(('PRIHODI 2022'!F62*1.041),-2)</f>
        <v>0</v>
      </c>
      <c r="G62" s="132">
        <f>ROUNDDOWN(('PRIHODI 2022'!G62*1.041),-2)</f>
        <v>0</v>
      </c>
      <c r="H62" s="132">
        <f>ROUNDDOWN(('PRIHODI 2022'!H62*1.041),-2)</f>
        <v>0</v>
      </c>
      <c r="I62" s="132">
        <f>ROUNDDOWN(('PRIHODI 2022'!I62*1.041),-2)</f>
        <v>0</v>
      </c>
      <c r="J62" s="132">
        <f>ROUNDDOWN(('PRIHODI 2022'!J62*1.041),-2)</f>
        <v>0</v>
      </c>
      <c r="K62" s="132">
        <f>ROUNDDOWN(('PRIHODI 2022'!K62*1.041),-2)</f>
        <v>0</v>
      </c>
      <c r="L62" s="132">
        <f>ROUNDDOWN(('PRIHODI 2022'!L62*1.041),-2)</f>
        <v>0</v>
      </c>
      <c r="M62" s="132">
        <f>ROUNDDOWN(('PRIHODI 2022'!M62*1.041),-2)</f>
        <v>0</v>
      </c>
      <c r="N62" s="132">
        <f>ROUNDDOWN(('PRIHODI 2022'!N62*1.041),-2)</f>
        <v>0</v>
      </c>
      <c r="O62" s="132">
        <f>ROUNDDOWN(('PRIHODI 2022'!O62*1.041),-2)</f>
        <v>0</v>
      </c>
      <c r="P62" s="132">
        <f>ROUNDDOWN(('PRIHODI 2022'!P62*1.041),-2)</f>
        <v>0</v>
      </c>
    </row>
    <row r="63" spans="1:16" ht="24" customHeight="1">
      <c r="A63" s="96">
        <v>6614</v>
      </c>
      <c r="B63" s="97" t="s">
        <v>248</v>
      </c>
      <c r="C63" s="98">
        <f>ROUNDDOWN(('PRIHODI 2022'!C63*1.041),-2)</f>
        <v>0</v>
      </c>
      <c r="D63" s="99">
        <f>ROUNDDOWN(('PRIHODI 2022'!D63*1.041),-2)</f>
        <v>0</v>
      </c>
      <c r="E63" s="99">
        <f>ROUNDDOWN(('PRIHODI 2022'!E63*1.041),-2)</f>
        <v>0</v>
      </c>
      <c r="F63" s="98">
        <f>ROUNDDOWN(('PRIHODI 2022'!F63*1.041),-2)</f>
        <v>0</v>
      </c>
      <c r="G63" s="157">
        <f>ROUNDDOWN(('PRIHODI 2022'!G63*1.041),-2)</f>
        <v>0</v>
      </c>
      <c r="H63" s="99">
        <f>ROUNDDOWN(('PRIHODI 2022'!H63*1.041),-2)</f>
        <v>0</v>
      </c>
      <c r="I63" s="99">
        <f>ROUNDDOWN(('PRIHODI 2022'!I63*1.041),-2)</f>
        <v>0</v>
      </c>
      <c r="J63" s="99">
        <f>ROUNDDOWN(('PRIHODI 2022'!J63*1.041),-2)</f>
        <v>0</v>
      </c>
      <c r="K63" s="99">
        <f>ROUNDDOWN(('PRIHODI 2022'!K63*1.041),-2)</f>
        <v>0</v>
      </c>
      <c r="L63" s="99">
        <f>ROUNDDOWN(('PRIHODI 2022'!L63*1.041),-2)</f>
        <v>0</v>
      </c>
      <c r="M63" s="99">
        <f>ROUNDDOWN(('PRIHODI 2022'!M63*1.041),-2)</f>
        <v>0</v>
      </c>
      <c r="N63" s="99">
        <f>ROUNDDOWN(('PRIHODI 2022'!N63*1.041),-2)</f>
        <v>0</v>
      </c>
      <c r="O63" s="99">
        <f>ROUNDDOWN(('PRIHODI 2022'!O63*1.041),-2)</f>
        <v>0</v>
      </c>
      <c r="P63" s="99">
        <f>ROUNDDOWN(('PRIHODI 2022'!P63*1.041),-2)</f>
        <v>0</v>
      </c>
    </row>
    <row r="64" spans="1:16" ht="24" customHeight="1">
      <c r="A64" s="96">
        <v>6615</v>
      </c>
      <c r="B64" s="97" t="s">
        <v>249</v>
      </c>
      <c r="C64" s="98">
        <f>ROUNDDOWN(('PRIHODI 2022'!C64*1.041),-2)</f>
        <v>0</v>
      </c>
      <c r="D64" s="99">
        <f>ROUNDDOWN(('PRIHODI 2022'!D64*1.041),-2)</f>
        <v>0</v>
      </c>
      <c r="E64" s="99">
        <f>ROUNDDOWN(('PRIHODI 2022'!E64*1.041),-2)</f>
        <v>0</v>
      </c>
      <c r="F64" s="98">
        <f>ROUNDDOWN(('PRIHODI 2022'!F64*1.041),-2)</f>
        <v>0</v>
      </c>
      <c r="G64" s="157">
        <f>ROUNDDOWN(('PRIHODI 2022'!G64*1.041),-2)</f>
        <v>0</v>
      </c>
      <c r="H64" s="99">
        <f>ROUNDDOWN(('PRIHODI 2022'!H64*1.041),-2)</f>
        <v>0</v>
      </c>
      <c r="I64" s="99">
        <f>ROUNDDOWN(('PRIHODI 2022'!I64*1.041),-2)</f>
        <v>0</v>
      </c>
      <c r="J64" s="99">
        <f>ROUNDDOWN(('PRIHODI 2022'!J64*1.041),-2)</f>
        <v>0</v>
      </c>
      <c r="K64" s="99">
        <f>ROUNDDOWN(('PRIHODI 2022'!K64*1.041),-2)</f>
        <v>0</v>
      </c>
      <c r="L64" s="99">
        <f>ROUNDDOWN(('PRIHODI 2022'!L64*1.041),-2)</f>
        <v>0</v>
      </c>
      <c r="M64" s="99">
        <f>ROUNDDOWN(('PRIHODI 2022'!M64*1.041),-2)</f>
        <v>0</v>
      </c>
      <c r="N64" s="99">
        <f>ROUNDDOWN(('PRIHODI 2022'!N64*1.041),-2)</f>
        <v>0</v>
      </c>
      <c r="O64" s="99">
        <f>ROUNDDOWN(('PRIHODI 2022'!O64*1.041),-2)</f>
        <v>0</v>
      </c>
      <c r="P64" s="99">
        <f>ROUNDDOWN(('PRIHODI 2022'!P64*1.041),-2)</f>
        <v>0</v>
      </c>
    </row>
    <row r="65" spans="1:16" s="131" customFormat="1" ht="25.9" customHeight="1">
      <c r="A65" s="93">
        <v>663</v>
      </c>
      <c r="B65" s="101" t="s">
        <v>250</v>
      </c>
      <c r="C65" s="132">
        <f>ROUNDDOWN(('PRIHODI 2022'!C65*1.041),-2)</f>
        <v>15600</v>
      </c>
      <c r="D65" s="132">
        <f>ROUNDDOWN(('PRIHODI 2022'!D65*1.041),-2)</f>
        <v>0</v>
      </c>
      <c r="E65" s="132">
        <f>ROUNDDOWN(('PRIHODI 2022'!E65*1.041),-2)</f>
        <v>0</v>
      </c>
      <c r="F65" s="95">
        <f>ROUNDDOWN(('PRIHODI 2022'!F65*1.041),-2)</f>
        <v>15600</v>
      </c>
      <c r="G65" s="132">
        <f>ROUNDDOWN(('PRIHODI 2022'!G65*1.041),-2)</f>
        <v>0</v>
      </c>
      <c r="H65" s="132">
        <f>ROUNDDOWN(('PRIHODI 2022'!H65*1.041),-2)</f>
        <v>0</v>
      </c>
      <c r="I65" s="132">
        <f>ROUNDDOWN(('PRIHODI 2022'!I65*1.041),-2)</f>
        <v>0</v>
      </c>
      <c r="J65" s="132">
        <f>ROUNDDOWN(('PRIHODI 2022'!J65*1.041),-2)</f>
        <v>0</v>
      </c>
      <c r="K65" s="132">
        <f>ROUNDDOWN(('PRIHODI 2022'!K65*1.041),-2)</f>
        <v>0</v>
      </c>
      <c r="L65" s="132">
        <f>ROUNDDOWN(('PRIHODI 2022'!L65*1.041),-2)</f>
        <v>0</v>
      </c>
      <c r="M65" s="132">
        <f>ROUNDDOWN(('PRIHODI 2022'!M65*1.041),-2)</f>
        <v>0</v>
      </c>
      <c r="N65" s="132">
        <f>ROUNDDOWN(('PRIHODI 2022'!N65*1.041),-2)</f>
        <v>15600</v>
      </c>
      <c r="O65" s="132">
        <f>ROUNDDOWN(('PRIHODI 2022'!O65*1.041),-2)</f>
        <v>0</v>
      </c>
      <c r="P65" s="132">
        <f>ROUNDDOWN(('PRIHODI 2022'!P65*1.041),-2)</f>
        <v>0</v>
      </c>
    </row>
    <row r="66" spans="1:16" ht="24" customHeight="1">
      <c r="A66" s="96">
        <v>6631</v>
      </c>
      <c r="B66" s="97" t="s">
        <v>16</v>
      </c>
      <c r="C66" s="98">
        <f>ROUNDDOWN(('PRIHODI 2022'!C66*1.041),-2)</f>
        <v>10400</v>
      </c>
      <c r="D66" s="99">
        <f>ROUNDDOWN(('PRIHODI 2022'!D66*1.041),-2)</f>
        <v>0</v>
      </c>
      <c r="E66" s="99">
        <f>ROUNDDOWN(('PRIHODI 2022'!E66*1.041),-2)</f>
        <v>0</v>
      </c>
      <c r="F66" s="98">
        <f>ROUNDDOWN(('PRIHODI 2022'!F66*1.041),-2)</f>
        <v>10400</v>
      </c>
      <c r="G66" s="159">
        <f>ROUNDDOWN(('PRIHODI 2022'!G66*1.041),-2)</f>
        <v>0</v>
      </c>
      <c r="H66" s="159">
        <f>ROUNDDOWN(('PRIHODI 2022'!H66*1.041),-2)</f>
        <v>0</v>
      </c>
      <c r="I66" s="159">
        <f>ROUNDDOWN(('PRIHODI 2022'!I66*1.041),-2)</f>
        <v>0</v>
      </c>
      <c r="J66" s="159">
        <f>ROUNDDOWN(('PRIHODI 2022'!J66*1.041),-2)</f>
        <v>0</v>
      </c>
      <c r="K66" s="159">
        <f>ROUNDDOWN(('PRIHODI 2022'!K66*1.041),-2)</f>
        <v>0</v>
      </c>
      <c r="L66" s="159">
        <f>ROUNDDOWN(('PRIHODI 2022'!L66*1.041),-2)</f>
        <v>0</v>
      </c>
      <c r="M66" s="159">
        <f>ROUNDDOWN(('PRIHODI 2022'!M66*1.041),-2)</f>
        <v>0</v>
      </c>
      <c r="N66" s="157">
        <f>ROUNDDOWN(('PRIHODI 2022'!N66*1.041),-2)</f>
        <v>10400</v>
      </c>
      <c r="O66" s="99">
        <f>ROUNDDOWN(('PRIHODI 2022'!O66*1.041),-2)</f>
        <v>0</v>
      </c>
      <c r="P66" s="99">
        <f>ROUNDDOWN(('PRIHODI 2022'!P66*1.041),-2)</f>
        <v>0</v>
      </c>
    </row>
    <row r="67" spans="1:16" ht="24" customHeight="1">
      <c r="A67" s="96">
        <v>6632</v>
      </c>
      <c r="B67" s="104" t="s">
        <v>17</v>
      </c>
      <c r="C67" s="98">
        <f>ROUNDDOWN(('PRIHODI 2022'!C67*1.041),-2)</f>
        <v>5200</v>
      </c>
      <c r="D67" s="99">
        <f>ROUNDDOWN(('PRIHODI 2022'!D67*1.041),-2)</f>
        <v>0</v>
      </c>
      <c r="E67" s="99">
        <f>ROUNDDOWN(('PRIHODI 2022'!E67*1.041),-2)</f>
        <v>0</v>
      </c>
      <c r="F67" s="98">
        <f>ROUNDDOWN(('PRIHODI 2022'!F67*1.041),-2)</f>
        <v>5200</v>
      </c>
      <c r="G67" s="159">
        <f>ROUNDDOWN(('PRIHODI 2022'!G67*1.041),-2)</f>
        <v>0</v>
      </c>
      <c r="H67" s="159">
        <f>ROUNDDOWN(('PRIHODI 2022'!H67*1.041),-2)</f>
        <v>0</v>
      </c>
      <c r="I67" s="159">
        <f>ROUNDDOWN(('PRIHODI 2022'!I67*1.041),-2)</f>
        <v>0</v>
      </c>
      <c r="J67" s="159">
        <f>ROUNDDOWN(('PRIHODI 2022'!J67*1.041),-2)</f>
        <v>0</v>
      </c>
      <c r="K67" s="159">
        <f>ROUNDDOWN(('PRIHODI 2022'!K67*1.041),-2)</f>
        <v>0</v>
      </c>
      <c r="L67" s="159">
        <f>ROUNDDOWN(('PRIHODI 2022'!L67*1.041),-2)</f>
        <v>0</v>
      </c>
      <c r="M67" s="159">
        <f>ROUNDDOWN(('PRIHODI 2022'!M67*1.041),-2)</f>
        <v>0</v>
      </c>
      <c r="N67" s="157">
        <f>ROUNDDOWN(('PRIHODI 2022'!N67*1.041),-2)</f>
        <v>5200</v>
      </c>
      <c r="O67" s="99">
        <f>ROUNDDOWN(('PRIHODI 2022'!O67*1.041),-2)</f>
        <v>0</v>
      </c>
      <c r="P67" s="99">
        <f>ROUNDDOWN(('PRIHODI 2022'!P67*1.041),-2)</f>
        <v>0</v>
      </c>
    </row>
    <row r="68" spans="1:16" s="131" customFormat="1" ht="25.9" customHeight="1">
      <c r="A68" s="93" t="s">
        <v>251</v>
      </c>
      <c r="B68" s="101" t="s">
        <v>252</v>
      </c>
      <c r="C68" s="132">
        <f>ROUNDDOWN(('PRIHODI 2022'!C68*1.041),-2)</f>
        <v>1814400</v>
      </c>
      <c r="D68" s="132">
        <f>ROUNDDOWN(('PRIHODI 2022'!D68*1.041),-2)</f>
        <v>1687400</v>
      </c>
      <c r="E68" s="132">
        <f>ROUNDDOWN(('PRIHODI 2022'!E68*1.041),-2)</f>
        <v>127000</v>
      </c>
      <c r="F68" s="95">
        <f>ROUNDDOWN(('PRIHODI 2022'!F68*1.041),-2)</f>
        <v>0</v>
      </c>
      <c r="G68" s="132">
        <f>ROUNDDOWN(('PRIHODI 2022'!G68*1.041),-2)</f>
        <v>0</v>
      </c>
      <c r="H68" s="132">
        <f>ROUNDDOWN(('PRIHODI 2022'!H68*1.041),-2)</f>
        <v>0</v>
      </c>
      <c r="I68" s="132">
        <f>ROUNDDOWN(('PRIHODI 2022'!I68*1.041),-2)</f>
        <v>0</v>
      </c>
      <c r="J68" s="132">
        <f>ROUNDDOWN(('PRIHODI 2022'!J68*1.041),-2)</f>
        <v>0</v>
      </c>
      <c r="K68" s="132">
        <f>ROUNDDOWN(('PRIHODI 2022'!K68*1.041),-2)</f>
        <v>0</v>
      </c>
      <c r="L68" s="132">
        <f>ROUNDDOWN(('PRIHODI 2022'!L68*1.041),-2)</f>
        <v>0</v>
      </c>
      <c r="M68" s="132">
        <f>ROUNDDOWN(('PRIHODI 2022'!M68*1.041),-2)</f>
        <v>0</v>
      </c>
      <c r="N68" s="132">
        <f>ROUNDDOWN(('PRIHODI 2022'!N68*1.041),-2)</f>
        <v>0</v>
      </c>
      <c r="O68" s="132">
        <f>ROUNDDOWN(('PRIHODI 2022'!O68*1.041),-2)</f>
        <v>0</v>
      </c>
      <c r="P68" s="132">
        <f>ROUNDDOWN(('PRIHODI 2022'!P68*1.041),-2)</f>
        <v>0</v>
      </c>
    </row>
    <row r="69" spans="1:16" s="131" customFormat="1" ht="25.9" customHeight="1">
      <c r="A69" s="93" t="s">
        <v>253</v>
      </c>
      <c r="B69" s="103" t="s">
        <v>254</v>
      </c>
      <c r="C69" s="132">
        <f>ROUNDDOWN(('PRIHODI 2022'!C69*1.041),-2)</f>
        <v>1814400</v>
      </c>
      <c r="D69" s="132">
        <f>ROUNDDOWN(('PRIHODI 2022'!D69*1.041),-2)</f>
        <v>1687400</v>
      </c>
      <c r="E69" s="132">
        <f>ROUNDDOWN(('PRIHODI 2022'!E69*1.041),-2)</f>
        <v>127000</v>
      </c>
      <c r="F69" s="95">
        <f>ROUNDDOWN(('PRIHODI 2022'!F69*1.041),-2)</f>
        <v>0</v>
      </c>
      <c r="G69" s="132">
        <f>ROUNDDOWN(('PRIHODI 2022'!G69*1.041),-2)</f>
        <v>0</v>
      </c>
      <c r="H69" s="132">
        <f>ROUNDDOWN(('PRIHODI 2022'!H69*1.041),-2)</f>
        <v>0</v>
      </c>
      <c r="I69" s="132">
        <f>ROUNDDOWN(('PRIHODI 2022'!I69*1.041),-2)</f>
        <v>0</v>
      </c>
      <c r="J69" s="132">
        <f>ROUNDDOWN(('PRIHODI 2022'!J69*1.041),-2)</f>
        <v>0</v>
      </c>
      <c r="K69" s="132">
        <f>ROUNDDOWN(('PRIHODI 2022'!K69*1.041),-2)</f>
        <v>0</v>
      </c>
      <c r="L69" s="132">
        <f>ROUNDDOWN(('PRIHODI 2022'!L69*1.041),-2)</f>
        <v>0</v>
      </c>
      <c r="M69" s="132">
        <f>ROUNDDOWN(('PRIHODI 2022'!M69*1.041),-2)</f>
        <v>0</v>
      </c>
      <c r="N69" s="132">
        <f>ROUNDDOWN(('PRIHODI 2022'!N69*1.041),-2)</f>
        <v>0</v>
      </c>
      <c r="O69" s="132">
        <f>ROUNDDOWN(('PRIHODI 2022'!O69*1.041),-2)</f>
        <v>0</v>
      </c>
      <c r="P69" s="132">
        <f>ROUNDDOWN(('PRIHODI 2022'!P69*1.041),-2)</f>
        <v>0</v>
      </c>
    </row>
    <row r="70" spans="1:16" ht="24" customHeight="1">
      <c r="A70" s="96" t="s">
        <v>255</v>
      </c>
      <c r="B70" s="104" t="s">
        <v>256</v>
      </c>
      <c r="C70" s="98">
        <f>ROUNDDOWN(('PRIHODI 2022'!C70*1.041),-2)</f>
        <v>679700</v>
      </c>
      <c r="D70" s="100">
        <f>ROUNDDOWN(('PRIHODI 2022'!D70*1.041),-2)</f>
        <v>556900</v>
      </c>
      <c r="E70" s="100">
        <f>ROUNDDOWN(('PRIHODI 2022'!E70*1.041),-2)</f>
        <v>122800</v>
      </c>
      <c r="F70" s="98">
        <f>ROUNDDOWN(('PRIHODI 2022'!F70*1.041),-2)</f>
        <v>0</v>
      </c>
      <c r="G70" s="99">
        <f>ROUNDDOWN(('PRIHODI 2022'!G70*1.041),-2)</f>
        <v>0</v>
      </c>
      <c r="H70" s="99">
        <f>ROUNDDOWN(('PRIHODI 2022'!H70*1.041),-2)</f>
        <v>0</v>
      </c>
      <c r="I70" s="105">
        <f>ROUNDDOWN(('PRIHODI 2022'!I70*1.041),-2)</f>
        <v>0</v>
      </c>
      <c r="J70" s="105">
        <f>ROUNDDOWN(('PRIHODI 2022'!J70*1.041),-2)</f>
        <v>0</v>
      </c>
      <c r="K70" s="105">
        <f>ROUNDDOWN(('PRIHODI 2022'!K70*1.041),-2)</f>
        <v>0</v>
      </c>
      <c r="L70" s="105">
        <f>ROUNDDOWN(('PRIHODI 2022'!L70*1.041),-2)</f>
        <v>0</v>
      </c>
      <c r="M70" s="105">
        <f>ROUNDDOWN(('PRIHODI 2022'!M70*1.041),-2)</f>
        <v>0</v>
      </c>
      <c r="N70" s="105">
        <f>ROUNDDOWN(('PRIHODI 2022'!N70*1.041),-2)</f>
        <v>0</v>
      </c>
      <c r="O70" s="105">
        <f>ROUNDDOWN(('PRIHODI 2022'!O70*1.041),-2)</f>
        <v>0</v>
      </c>
      <c r="P70" s="105">
        <f>ROUNDDOWN(('PRIHODI 2022'!P70*1.041),-2)</f>
        <v>0</v>
      </c>
    </row>
    <row r="71" spans="1:16" ht="24" customHeight="1">
      <c r="A71" s="96" t="s">
        <v>257</v>
      </c>
      <c r="B71" s="104" t="s">
        <v>258</v>
      </c>
      <c r="C71" s="98">
        <f>ROUNDDOWN(('PRIHODI 2022'!C71*1.041),-2)</f>
        <v>1134600</v>
      </c>
      <c r="D71" s="100">
        <f>ROUNDDOWN(('PRIHODI 2022'!D71*1.041),-2)</f>
        <v>1130500</v>
      </c>
      <c r="E71" s="100">
        <f>ROUNDDOWN(('PRIHODI 2022'!E71*1.041),-2)</f>
        <v>4100</v>
      </c>
      <c r="F71" s="98">
        <f>ROUNDDOWN(('PRIHODI 2022'!F71*1.041),-2)</f>
        <v>0</v>
      </c>
      <c r="G71" s="99">
        <f>ROUNDDOWN(('PRIHODI 2022'!G71*1.041),-2)</f>
        <v>0</v>
      </c>
      <c r="H71" s="99">
        <f>ROUNDDOWN(('PRIHODI 2022'!H71*1.041),-2)</f>
        <v>0</v>
      </c>
      <c r="I71" s="105">
        <f>ROUNDDOWN(('PRIHODI 2022'!I71*1.041),-2)</f>
        <v>0</v>
      </c>
      <c r="J71" s="105">
        <f>ROUNDDOWN(('PRIHODI 2022'!J71*1.041),-2)</f>
        <v>0</v>
      </c>
      <c r="K71" s="105">
        <f>ROUNDDOWN(('PRIHODI 2022'!K71*1.041),-2)</f>
        <v>0</v>
      </c>
      <c r="L71" s="105">
        <f>ROUNDDOWN(('PRIHODI 2022'!L71*1.041),-2)</f>
        <v>0</v>
      </c>
      <c r="M71" s="105">
        <f>ROUNDDOWN(('PRIHODI 2022'!M71*1.041),-2)</f>
        <v>0</v>
      </c>
      <c r="N71" s="105">
        <f>ROUNDDOWN(('PRIHODI 2022'!N71*1.041),-2)</f>
        <v>0</v>
      </c>
      <c r="O71" s="105">
        <f>ROUNDDOWN(('PRIHODI 2022'!O71*1.041),-2)</f>
        <v>0</v>
      </c>
      <c r="P71" s="105">
        <f>ROUNDDOWN(('PRIHODI 2022'!P71*1.041),-2)</f>
        <v>0</v>
      </c>
    </row>
    <row r="72" spans="1:16" ht="24" customHeight="1">
      <c r="A72" s="96" t="s">
        <v>259</v>
      </c>
      <c r="B72" s="104" t="s">
        <v>260</v>
      </c>
      <c r="C72" s="98">
        <f>ROUNDDOWN(('PRIHODI 2022'!C72*1.041),-2)</f>
        <v>0</v>
      </c>
      <c r="D72" s="100">
        <f>ROUNDDOWN(('PRIHODI 2022'!D72*1.041),-2)</f>
        <v>0</v>
      </c>
      <c r="E72" s="100">
        <f>ROUNDDOWN(('PRIHODI 2022'!E72*1.041),-2)</f>
        <v>0</v>
      </c>
      <c r="F72" s="98">
        <f>ROUNDDOWN(('PRIHODI 2022'!F72*1.041),-2)</f>
        <v>0</v>
      </c>
      <c r="G72" s="99">
        <f>ROUNDDOWN(('PRIHODI 2022'!G72*1.041),-2)</f>
        <v>0</v>
      </c>
      <c r="H72" s="99">
        <f>ROUNDDOWN(('PRIHODI 2022'!H72*1.041),-2)</f>
        <v>0</v>
      </c>
      <c r="I72" s="105">
        <f>ROUNDDOWN(('PRIHODI 2022'!I72*1.041),-2)</f>
        <v>0</v>
      </c>
      <c r="J72" s="105">
        <f>ROUNDDOWN(('PRIHODI 2022'!J72*1.041),-2)</f>
        <v>0</v>
      </c>
      <c r="K72" s="105">
        <f>ROUNDDOWN(('PRIHODI 2022'!K72*1.041),-2)</f>
        <v>0</v>
      </c>
      <c r="L72" s="105">
        <f>ROUNDDOWN(('PRIHODI 2022'!L72*1.041),-2)</f>
        <v>0</v>
      </c>
      <c r="M72" s="105">
        <f>ROUNDDOWN(('PRIHODI 2022'!M72*1.041),-2)</f>
        <v>0</v>
      </c>
      <c r="N72" s="105">
        <f>ROUNDDOWN(('PRIHODI 2022'!N72*1.041),-2)</f>
        <v>0</v>
      </c>
      <c r="O72" s="105">
        <f>ROUNDDOWN(('PRIHODI 2022'!O72*1.041),-2)</f>
        <v>0</v>
      </c>
      <c r="P72" s="105">
        <f>ROUNDDOWN(('PRIHODI 2022'!P72*1.041),-2)</f>
        <v>0</v>
      </c>
    </row>
    <row r="73" spans="1:16" s="131" customFormat="1" ht="25.9" customHeight="1">
      <c r="A73" s="93">
        <v>68</v>
      </c>
      <c r="B73" s="94" t="s">
        <v>261</v>
      </c>
      <c r="C73" s="132">
        <f>ROUNDDOWN(('PRIHODI 2022'!C73*1.041),-2)</f>
        <v>0</v>
      </c>
      <c r="D73" s="132">
        <f>ROUNDDOWN(('PRIHODI 2022'!D73*1.041),-2)</f>
        <v>0</v>
      </c>
      <c r="E73" s="132">
        <f>ROUNDDOWN(('PRIHODI 2022'!E73*1.041),-2)</f>
        <v>0</v>
      </c>
      <c r="F73" s="95">
        <f>ROUNDDOWN(('PRIHODI 2022'!F73*1.041),-2)</f>
        <v>0</v>
      </c>
      <c r="G73" s="132">
        <f>ROUNDDOWN(('PRIHODI 2022'!G73*1.041),-2)</f>
        <v>0</v>
      </c>
      <c r="H73" s="132">
        <f>ROUNDDOWN(('PRIHODI 2022'!H73*1.041),-2)</f>
        <v>0</v>
      </c>
      <c r="I73" s="132">
        <f>ROUNDDOWN(('PRIHODI 2022'!I73*1.041),-2)</f>
        <v>0</v>
      </c>
      <c r="J73" s="132">
        <f>ROUNDDOWN(('PRIHODI 2022'!J73*1.041),-2)</f>
        <v>0</v>
      </c>
      <c r="K73" s="132">
        <f>ROUNDDOWN(('PRIHODI 2022'!K73*1.041),-2)</f>
        <v>0</v>
      </c>
      <c r="L73" s="132">
        <f>ROUNDDOWN(('PRIHODI 2022'!L73*1.041),-2)</f>
        <v>0</v>
      </c>
      <c r="M73" s="132">
        <f>ROUNDDOWN(('PRIHODI 2022'!M73*1.041),-2)</f>
        <v>0</v>
      </c>
      <c r="N73" s="132">
        <f>ROUNDDOWN(('PRIHODI 2022'!N73*1.041),-2)</f>
        <v>0</v>
      </c>
      <c r="O73" s="132">
        <f>ROUNDDOWN(('PRIHODI 2022'!O73*1.041),-2)</f>
        <v>0</v>
      </c>
      <c r="P73" s="132">
        <f>ROUNDDOWN(('PRIHODI 2022'!P73*1.041),-2)</f>
        <v>0</v>
      </c>
    </row>
    <row r="74" spans="1:16" s="131" customFormat="1" ht="25.9" customHeight="1">
      <c r="A74" s="93">
        <v>683</v>
      </c>
      <c r="B74" s="94" t="s">
        <v>262</v>
      </c>
      <c r="C74" s="132">
        <f>ROUNDDOWN(('PRIHODI 2022'!C74*1.041),-2)</f>
        <v>0</v>
      </c>
      <c r="D74" s="132">
        <f>ROUNDDOWN(('PRIHODI 2022'!D74*1.041),-2)</f>
        <v>0</v>
      </c>
      <c r="E74" s="132">
        <f>ROUNDDOWN(('PRIHODI 2022'!E74*1.041),-2)</f>
        <v>0</v>
      </c>
      <c r="F74" s="95">
        <f>ROUNDDOWN(('PRIHODI 2022'!F74*1.041),-2)</f>
        <v>0</v>
      </c>
      <c r="G74" s="132">
        <f>ROUNDDOWN(('PRIHODI 2022'!G74*1.041),-2)</f>
        <v>0</v>
      </c>
      <c r="H74" s="132">
        <f>ROUNDDOWN(('PRIHODI 2022'!H74*1.041),-2)</f>
        <v>0</v>
      </c>
      <c r="I74" s="132">
        <f>ROUNDDOWN(('PRIHODI 2022'!I74*1.041),-2)</f>
        <v>0</v>
      </c>
      <c r="J74" s="132">
        <f>ROUNDDOWN(('PRIHODI 2022'!J74*1.041),-2)</f>
        <v>0</v>
      </c>
      <c r="K74" s="132">
        <f>ROUNDDOWN(('PRIHODI 2022'!K74*1.041),-2)</f>
        <v>0</v>
      </c>
      <c r="L74" s="132">
        <f>ROUNDDOWN(('PRIHODI 2022'!L74*1.041),-2)</f>
        <v>0</v>
      </c>
      <c r="M74" s="132">
        <f>ROUNDDOWN(('PRIHODI 2022'!M74*1.041),-2)</f>
        <v>0</v>
      </c>
      <c r="N74" s="132">
        <f>ROUNDDOWN(('PRIHODI 2022'!N74*1.041),-2)</f>
        <v>0</v>
      </c>
      <c r="O74" s="132">
        <f>ROUNDDOWN(('PRIHODI 2022'!O74*1.041),-2)</f>
        <v>0</v>
      </c>
      <c r="P74" s="132">
        <f>ROUNDDOWN(('PRIHODI 2022'!P74*1.041),-2)</f>
        <v>0</v>
      </c>
    </row>
    <row r="75" spans="1:16" ht="24" customHeight="1">
      <c r="A75" s="106">
        <v>6831</v>
      </c>
      <c r="B75" s="107" t="s">
        <v>263</v>
      </c>
      <c r="C75" s="98">
        <f>ROUNDDOWN(('PRIHODI 2022'!C75*1.041),-2)</f>
        <v>0</v>
      </c>
      <c r="D75" s="108">
        <f>ROUNDDOWN(('PRIHODI 2022'!D75*1.041),-2)</f>
        <v>0</v>
      </c>
      <c r="E75" s="108">
        <f>ROUNDDOWN(('PRIHODI 2022'!E75*1.041),-2)</f>
        <v>0</v>
      </c>
      <c r="F75" s="109">
        <f>ROUNDDOWN(('PRIHODI 2022'!F75*1.041),-2)</f>
        <v>0</v>
      </c>
      <c r="G75" s="110">
        <f>ROUNDDOWN(('PRIHODI 2022'!G75*1.041),-2)</f>
        <v>0</v>
      </c>
      <c r="H75" s="110">
        <f>ROUNDDOWN(('PRIHODI 2022'!H75*1.041),-2)</f>
        <v>0</v>
      </c>
      <c r="I75" s="110">
        <f>ROUNDDOWN(('PRIHODI 2022'!I75*1.041),-2)</f>
        <v>0</v>
      </c>
      <c r="J75" s="110">
        <f>ROUNDDOWN(('PRIHODI 2022'!J75*1.041),-2)</f>
        <v>0</v>
      </c>
      <c r="K75" s="110">
        <f>ROUNDDOWN(('PRIHODI 2022'!K75*1.041),-2)</f>
        <v>0</v>
      </c>
      <c r="L75" s="110">
        <f>ROUNDDOWN(('PRIHODI 2022'!L75*1.041),-2)</f>
        <v>0</v>
      </c>
      <c r="M75" s="110">
        <f>ROUNDDOWN(('PRIHODI 2022'!M75*1.041),-2)</f>
        <v>0</v>
      </c>
      <c r="N75" s="110">
        <f>ROUNDDOWN(('PRIHODI 2022'!N75*1.041),-2)</f>
        <v>0</v>
      </c>
      <c r="O75" s="110">
        <f>ROUNDDOWN(('PRIHODI 2022'!O75*1.041),-2)</f>
        <v>0</v>
      </c>
      <c r="P75" s="110">
        <f>ROUNDDOWN(('PRIHODI 2022'!P75*1.041),-2)</f>
        <v>0</v>
      </c>
    </row>
    <row r="76" spans="1:16" s="135" customFormat="1" ht="25.9" customHeight="1">
      <c r="A76" s="111">
        <v>92211</v>
      </c>
      <c r="B76" s="112" t="s">
        <v>264</v>
      </c>
      <c r="C76" s="113">
        <f>ROUNDDOWN(('PRIHODI 2022'!C76*1.041),-2)</f>
        <v>390300</v>
      </c>
      <c r="D76" s="133">
        <f>ROUNDDOWN(('PRIHODI 2022'!D76*1.041),-2)</f>
        <v>0</v>
      </c>
      <c r="E76" s="133">
        <f>ROUNDDOWN(('PRIHODI 2022'!E76*1.041),-2)</f>
        <v>0</v>
      </c>
      <c r="F76" s="113">
        <f>ROUNDDOWN(('PRIHODI 2022'!F76*1.041),-2)</f>
        <v>390300</v>
      </c>
      <c r="G76" s="133">
        <f>ROUNDDOWN(('PRIHODI 2022'!G76*1.041),-2)</f>
        <v>0</v>
      </c>
      <c r="H76" s="133">
        <f>ROUNDDOWN(('PRIHODI 2022'!H76*1.041),-2)</f>
        <v>52000</v>
      </c>
      <c r="I76" s="134">
        <f>ROUNDDOWN(('PRIHODI 2022'!I76*1.041),-2)</f>
        <v>201900</v>
      </c>
      <c r="J76" s="134">
        <f>ROUNDDOWN(('PRIHODI 2022'!J76*1.041),-2)</f>
        <v>0</v>
      </c>
      <c r="K76" s="134">
        <f>ROUNDDOWN(('PRIHODI 2022'!K76*1.041),-2)</f>
        <v>136300</v>
      </c>
      <c r="L76" s="134">
        <f>ROUNDDOWN(('PRIHODI 2022'!L76*1.041),-2)</f>
        <v>0</v>
      </c>
      <c r="M76" s="134">
        <f>ROUNDDOWN(('PRIHODI 2022'!M76*1.041),-2)</f>
        <v>0</v>
      </c>
      <c r="N76" s="134">
        <f>ROUNDDOWN(('PRIHODI 2022'!N76*1.041),-2)</f>
        <v>0</v>
      </c>
      <c r="O76" s="134">
        <f>ROUNDDOWN(('PRIHODI 2022'!O76*1.041),-2)</f>
        <v>0</v>
      </c>
      <c r="P76" s="134">
        <f>ROUNDDOWN(('PRIHODI 2022'!P76*1.041),-2)</f>
        <v>0</v>
      </c>
    </row>
    <row r="77" spans="1:16" s="135" customFormat="1" ht="25.9" customHeight="1">
      <c r="A77" s="111">
        <v>92221</v>
      </c>
      <c r="B77" s="112" t="s">
        <v>265</v>
      </c>
      <c r="C77" s="113">
        <f>ROUNDDOWN(('PRIHODI 2022'!C77*1.041),-2)</f>
        <v>0</v>
      </c>
      <c r="D77" s="133">
        <f>ROUNDDOWN(('PRIHODI 2022'!D77*1.041),-2)</f>
        <v>0</v>
      </c>
      <c r="E77" s="133">
        <f>ROUNDDOWN(('PRIHODI 2022'!E77*1.041),-2)</f>
        <v>0</v>
      </c>
      <c r="F77" s="113">
        <f>ROUNDDOWN(('PRIHODI 2022'!F77*1.041),-2)</f>
        <v>0</v>
      </c>
      <c r="G77" s="133">
        <f>ROUNDDOWN(('PRIHODI 2022'!G77*1.041),-2)</f>
        <v>0</v>
      </c>
      <c r="H77" s="133">
        <f>ROUNDDOWN(('PRIHODI 2022'!H77*1.041),-2)</f>
        <v>0</v>
      </c>
      <c r="I77" s="134">
        <f>ROUNDDOWN(('PRIHODI 2022'!I77*1.041),-2)</f>
        <v>0</v>
      </c>
      <c r="J77" s="134">
        <f>ROUNDDOWN(('PRIHODI 2022'!J77*1.041),-2)</f>
        <v>0</v>
      </c>
      <c r="K77" s="134">
        <f>ROUNDDOWN(('PRIHODI 2022'!K77*1.041),-2)</f>
        <v>0</v>
      </c>
      <c r="L77" s="134">
        <f>ROUNDDOWN(('PRIHODI 2022'!L77*1.041),-2)</f>
        <v>0</v>
      </c>
      <c r="M77" s="134">
        <f>ROUNDDOWN(('PRIHODI 2022'!M77*1.041),-2)</f>
        <v>0</v>
      </c>
      <c r="N77" s="134">
        <f>ROUNDDOWN(('PRIHODI 2022'!N77*1.041),-2)</f>
        <v>0</v>
      </c>
      <c r="O77" s="134">
        <f>ROUNDDOWN(('PRIHODI 2022'!O77*1.041),-2)</f>
        <v>0</v>
      </c>
      <c r="P77" s="134">
        <f>ROUNDDOWN(('PRIHODI 2022'!P77*1.041),-2)</f>
        <v>0</v>
      </c>
    </row>
    <row r="78" spans="1:16" s="131" customFormat="1" ht="25.9" customHeight="1">
      <c r="A78" s="264">
        <v>7</v>
      </c>
      <c r="B78" s="115" t="s">
        <v>266</v>
      </c>
      <c r="C78" s="136">
        <f>ROUNDDOWN(('PRIHODI 2022'!C78*1.041),-2)</f>
        <v>0</v>
      </c>
      <c r="D78" s="136">
        <f>ROUNDDOWN(('PRIHODI 2022'!D78*1.041),-2)</f>
        <v>0</v>
      </c>
      <c r="E78" s="136">
        <f>ROUNDDOWN(('PRIHODI 2022'!E78*1.041),-2)</f>
        <v>0</v>
      </c>
      <c r="F78" s="116">
        <f>ROUNDDOWN(('PRIHODI 2022'!F78*1.041),-2)</f>
        <v>0</v>
      </c>
      <c r="G78" s="136">
        <f>ROUNDDOWN(('PRIHODI 2022'!G78*1.041),-2)</f>
        <v>0</v>
      </c>
      <c r="H78" s="136">
        <f>ROUNDDOWN(('PRIHODI 2022'!H78*1.041),-2)</f>
        <v>0</v>
      </c>
      <c r="I78" s="136">
        <f>ROUNDDOWN(('PRIHODI 2022'!I78*1.041),-2)</f>
        <v>0</v>
      </c>
      <c r="J78" s="136">
        <f>ROUNDDOWN(('PRIHODI 2022'!J78*1.041),-2)</f>
        <v>0</v>
      </c>
      <c r="K78" s="136">
        <f>ROUNDDOWN(('PRIHODI 2022'!K78*1.041),-2)</f>
        <v>0</v>
      </c>
      <c r="L78" s="136">
        <f>ROUNDDOWN(('PRIHODI 2022'!L78*1.041),-2)</f>
        <v>0</v>
      </c>
      <c r="M78" s="136">
        <f>ROUNDDOWN(('PRIHODI 2022'!M78*1.041),-2)</f>
        <v>0</v>
      </c>
      <c r="N78" s="136">
        <f>ROUNDDOWN(('PRIHODI 2022'!N78*1.041),-2)</f>
        <v>0</v>
      </c>
      <c r="O78" s="136">
        <f>ROUNDDOWN(('PRIHODI 2022'!O78*1.041),-2)</f>
        <v>0</v>
      </c>
      <c r="P78" s="136">
        <f>ROUNDDOWN(('PRIHODI 2022'!P78*1.041),-2)</f>
        <v>0</v>
      </c>
    </row>
    <row r="79" spans="1:16" s="131" customFormat="1" ht="25.9" customHeight="1">
      <c r="A79" s="93">
        <v>72</v>
      </c>
      <c r="B79" s="101" t="s">
        <v>267</v>
      </c>
      <c r="C79" s="132">
        <f>ROUNDDOWN(('PRIHODI 2022'!C79*1.041),-2)</f>
        <v>0</v>
      </c>
      <c r="D79" s="132">
        <f>ROUNDDOWN(('PRIHODI 2022'!D79*1.041),-2)</f>
        <v>0</v>
      </c>
      <c r="E79" s="132">
        <f>ROUNDDOWN(('PRIHODI 2022'!E79*1.041),-2)</f>
        <v>0</v>
      </c>
      <c r="F79" s="95">
        <f>ROUNDDOWN(('PRIHODI 2022'!F79*1.041),-2)</f>
        <v>0</v>
      </c>
      <c r="G79" s="132">
        <f>ROUNDDOWN(('PRIHODI 2022'!G79*1.041),-2)</f>
        <v>0</v>
      </c>
      <c r="H79" s="132">
        <f>ROUNDDOWN(('PRIHODI 2022'!H79*1.041),-2)</f>
        <v>0</v>
      </c>
      <c r="I79" s="132">
        <f>ROUNDDOWN(('PRIHODI 2022'!I79*1.041),-2)</f>
        <v>0</v>
      </c>
      <c r="J79" s="132">
        <f>ROUNDDOWN(('PRIHODI 2022'!J79*1.041),-2)</f>
        <v>0</v>
      </c>
      <c r="K79" s="132">
        <f>ROUNDDOWN(('PRIHODI 2022'!K79*1.041),-2)</f>
        <v>0</v>
      </c>
      <c r="L79" s="132">
        <f>ROUNDDOWN(('PRIHODI 2022'!L79*1.041),-2)</f>
        <v>0</v>
      </c>
      <c r="M79" s="132">
        <f>ROUNDDOWN(('PRIHODI 2022'!M79*1.041),-2)</f>
        <v>0</v>
      </c>
      <c r="N79" s="132">
        <f>ROUNDDOWN(('PRIHODI 2022'!N79*1.041),-2)</f>
        <v>0</v>
      </c>
      <c r="O79" s="132">
        <f>ROUNDDOWN(('PRIHODI 2022'!O79*1.041),-2)</f>
        <v>0</v>
      </c>
      <c r="P79" s="132">
        <f>ROUNDDOWN(('PRIHODI 2022'!P79*1.041),-2)</f>
        <v>0</v>
      </c>
    </row>
    <row r="80" spans="1:16" s="131" customFormat="1" ht="25.9" customHeight="1">
      <c r="A80" s="93">
        <v>721</v>
      </c>
      <c r="B80" s="94" t="s">
        <v>268</v>
      </c>
      <c r="C80" s="132">
        <f>ROUNDDOWN(('PRIHODI 2022'!C80*1.041),-2)</f>
        <v>0</v>
      </c>
      <c r="D80" s="132">
        <f>ROUNDDOWN(('PRIHODI 2022'!D80*1.041),-2)</f>
        <v>0</v>
      </c>
      <c r="E80" s="132">
        <f>ROUNDDOWN(('PRIHODI 2022'!E80*1.041),-2)</f>
        <v>0</v>
      </c>
      <c r="F80" s="95">
        <f>ROUNDDOWN(('PRIHODI 2022'!F80*1.041),-2)</f>
        <v>0</v>
      </c>
      <c r="G80" s="132">
        <f>ROUNDDOWN(('PRIHODI 2022'!G80*1.041),-2)</f>
        <v>0</v>
      </c>
      <c r="H80" s="132">
        <f>ROUNDDOWN(('PRIHODI 2022'!H80*1.041),-2)</f>
        <v>0</v>
      </c>
      <c r="I80" s="132">
        <f>ROUNDDOWN(('PRIHODI 2022'!I80*1.041),-2)</f>
        <v>0</v>
      </c>
      <c r="J80" s="132">
        <f>ROUNDDOWN(('PRIHODI 2022'!J80*1.041),-2)</f>
        <v>0</v>
      </c>
      <c r="K80" s="132">
        <f>ROUNDDOWN(('PRIHODI 2022'!K80*1.041),-2)</f>
        <v>0</v>
      </c>
      <c r="L80" s="132">
        <f>ROUNDDOWN(('PRIHODI 2022'!L80*1.041),-2)</f>
        <v>0</v>
      </c>
      <c r="M80" s="132">
        <f>ROUNDDOWN(('PRIHODI 2022'!M80*1.041),-2)</f>
        <v>0</v>
      </c>
      <c r="N80" s="132">
        <f>ROUNDDOWN(('PRIHODI 2022'!N80*1.041),-2)</f>
        <v>0</v>
      </c>
      <c r="O80" s="132">
        <f>ROUNDDOWN(('PRIHODI 2022'!O80*1.041),-2)</f>
        <v>0</v>
      </c>
      <c r="P80" s="132">
        <f>ROUNDDOWN(('PRIHODI 2022'!P80*1.041),-2)</f>
        <v>0</v>
      </c>
    </row>
    <row r="81" spans="1:16" ht="24" customHeight="1">
      <c r="A81" s="96">
        <v>7211</v>
      </c>
      <c r="B81" s="97" t="s">
        <v>18</v>
      </c>
      <c r="C81" s="98">
        <f>ROUNDDOWN(('PRIHODI 2022'!C81*1.041),-2)</f>
        <v>0</v>
      </c>
      <c r="D81" s="99">
        <f>ROUNDDOWN(('PRIHODI 2022'!D81*1.041),-2)</f>
        <v>0</v>
      </c>
      <c r="E81" s="99">
        <f>ROUNDDOWN(('PRIHODI 2022'!E81*1.041),-2)</f>
        <v>0</v>
      </c>
      <c r="F81" s="98">
        <f>ROUNDDOWN(('PRIHODI 2022'!F81*1.041),-2)</f>
        <v>0</v>
      </c>
      <c r="G81" s="99">
        <f>ROUNDDOWN(('PRIHODI 2022'!G81*1.041),-2)</f>
        <v>0</v>
      </c>
      <c r="H81" s="99">
        <f>ROUNDDOWN(('PRIHODI 2022'!H81*1.041),-2)</f>
        <v>0</v>
      </c>
      <c r="I81" s="99">
        <f>ROUNDDOWN(('PRIHODI 2022'!I81*1.041),-2)</f>
        <v>0</v>
      </c>
      <c r="J81" s="99">
        <f>ROUNDDOWN(('PRIHODI 2022'!J81*1.041),-2)</f>
        <v>0</v>
      </c>
      <c r="K81" s="99">
        <f>ROUNDDOWN(('PRIHODI 2022'!K81*1.041),-2)</f>
        <v>0</v>
      </c>
      <c r="L81" s="99">
        <f>ROUNDDOWN(('PRIHODI 2022'!L81*1.041),-2)</f>
        <v>0</v>
      </c>
      <c r="M81" s="99">
        <f>ROUNDDOWN(('PRIHODI 2022'!M81*1.041),-2)</f>
        <v>0</v>
      </c>
      <c r="N81" s="99">
        <f>ROUNDDOWN(('PRIHODI 2022'!N81*1.041),-2)</f>
        <v>0</v>
      </c>
      <c r="O81" s="157">
        <f>ROUNDDOWN(('PRIHODI 2022'!O81*1.041),-2)</f>
        <v>0</v>
      </c>
      <c r="P81" s="99">
        <f>ROUNDDOWN(('PRIHODI 2022'!P81*1.041),-2)</f>
        <v>0</v>
      </c>
    </row>
    <row r="82" spans="1:16" ht="24" customHeight="1">
      <c r="A82" s="96">
        <v>7212</v>
      </c>
      <c r="B82" s="97" t="s">
        <v>19</v>
      </c>
      <c r="C82" s="98">
        <f>ROUNDDOWN(('PRIHODI 2022'!C82*1.041),-2)</f>
        <v>0</v>
      </c>
      <c r="D82" s="99">
        <f>ROUNDDOWN(('PRIHODI 2022'!D82*1.041),-2)</f>
        <v>0</v>
      </c>
      <c r="E82" s="99">
        <f>ROUNDDOWN(('PRIHODI 2022'!E82*1.041),-2)</f>
        <v>0</v>
      </c>
      <c r="F82" s="98">
        <f>ROUNDDOWN(('PRIHODI 2022'!F82*1.041),-2)</f>
        <v>0</v>
      </c>
      <c r="G82" s="99">
        <f>ROUNDDOWN(('PRIHODI 2022'!G82*1.041),-2)</f>
        <v>0</v>
      </c>
      <c r="H82" s="99">
        <f>ROUNDDOWN(('PRIHODI 2022'!H82*1.041),-2)</f>
        <v>0</v>
      </c>
      <c r="I82" s="99">
        <f>ROUNDDOWN(('PRIHODI 2022'!I82*1.041),-2)</f>
        <v>0</v>
      </c>
      <c r="J82" s="99">
        <f>ROUNDDOWN(('PRIHODI 2022'!J82*1.041),-2)</f>
        <v>0</v>
      </c>
      <c r="K82" s="99">
        <f>ROUNDDOWN(('PRIHODI 2022'!K82*1.041),-2)</f>
        <v>0</v>
      </c>
      <c r="L82" s="99">
        <f>ROUNDDOWN(('PRIHODI 2022'!L82*1.041),-2)</f>
        <v>0</v>
      </c>
      <c r="M82" s="99">
        <f>ROUNDDOWN(('PRIHODI 2022'!M82*1.041),-2)</f>
        <v>0</v>
      </c>
      <c r="N82" s="99">
        <f>ROUNDDOWN(('PRIHODI 2022'!N82*1.041),-2)</f>
        <v>0</v>
      </c>
      <c r="O82" s="157">
        <f>ROUNDDOWN(('PRIHODI 2022'!O82*1.041),-2)</f>
        <v>0</v>
      </c>
      <c r="P82" s="99">
        <f>ROUNDDOWN(('PRIHODI 2022'!P82*1.041),-2)</f>
        <v>0</v>
      </c>
    </row>
    <row r="83" spans="1:16" ht="24" customHeight="1">
      <c r="A83" s="96">
        <v>7214</v>
      </c>
      <c r="B83" s="97" t="s">
        <v>20</v>
      </c>
      <c r="C83" s="98">
        <f>ROUNDDOWN(('PRIHODI 2022'!C83*1.041),-2)</f>
        <v>0</v>
      </c>
      <c r="D83" s="99">
        <f>ROUNDDOWN(('PRIHODI 2022'!D83*1.041),-2)</f>
        <v>0</v>
      </c>
      <c r="E83" s="99">
        <f>ROUNDDOWN(('PRIHODI 2022'!E83*1.041),-2)</f>
        <v>0</v>
      </c>
      <c r="F83" s="98">
        <f>ROUNDDOWN(('PRIHODI 2022'!F83*1.041),-2)</f>
        <v>0</v>
      </c>
      <c r="G83" s="99">
        <f>ROUNDDOWN(('PRIHODI 2022'!G83*1.041),-2)</f>
        <v>0</v>
      </c>
      <c r="H83" s="99">
        <f>ROUNDDOWN(('PRIHODI 2022'!H83*1.041),-2)</f>
        <v>0</v>
      </c>
      <c r="I83" s="99">
        <f>ROUNDDOWN(('PRIHODI 2022'!I83*1.041),-2)</f>
        <v>0</v>
      </c>
      <c r="J83" s="99">
        <f>ROUNDDOWN(('PRIHODI 2022'!J83*1.041),-2)</f>
        <v>0</v>
      </c>
      <c r="K83" s="99">
        <f>ROUNDDOWN(('PRIHODI 2022'!K83*1.041),-2)</f>
        <v>0</v>
      </c>
      <c r="L83" s="99">
        <f>ROUNDDOWN(('PRIHODI 2022'!L83*1.041),-2)</f>
        <v>0</v>
      </c>
      <c r="M83" s="99">
        <f>ROUNDDOWN(('PRIHODI 2022'!M83*1.041),-2)</f>
        <v>0</v>
      </c>
      <c r="N83" s="99">
        <f>ROUNDDOWN(('PRIHODI 2022'!N83*1.041),-2)</f>
        <v>0</v>
      </c>
      <c r="O83" s="157">
        <f>ROUNDDOWN(('PRIHODI 2022'!O83*1.041),-2)</f>
        <v>0</v>
      </c>
      <c r="P83" s="99">
        <f>ROUNDDOWN(('PRIHODI 2022'!P83*1.041),-2)</f>
        <v>0</v>
      </c>
    </row>
    <row r="84" spans="1:16" s="131" customFormat="1" ht="25.9" customHeight="1">
      <c r="A84" s="93">
        <v>722</v>
      </c>
      <c r="B84" s="94" t="s">
        <v>269</v>
      </c>
      <c r="C84" s="132">
        <f>ROUNDDOWN(('PRIHODI 2022'!C84*1.041),-2)</f>
        <v>0</v>
      </c>
      <c r="D84" s="132">
        <f>ROUNDDOWN(('PRIHODI 2022'!D84*1.041),-2)</f>
        <v>0</v>
      </c>
      <c r="E84" s="132">
        <f>ROUNDDOWN(('PRIHODI 2022'!E84*1.041),-2)</f>
        <v>0</v>
      </c>
      <c r="F84" s="95">
        <f>ROUNDDOWN(('PRIHODI 2022'!F84*1.041),-2)</f>
        <v>0</v>
      </c>
      <c r="G84" s="132">
        <f>ROUNDDOWN(('PRIHODI 2022'!G84*1.041),-2)</f>
        <v>0</v>
      </c>
      <c r="H84" s="132">
        <f>ROUNDDOWN(('PRIHODI 2022'!H84*1.041),-2)</f>
        <v>0</v>
      </c>
      <c r="I84" s="132">
        <f>ROUNDDOWN(('PRIHODI 2022'!I84*1.041),-2)</f>
        <v>0</v>
      </c>
      <c r="J84" s="132">
        <f>ROUNDDOWN(('PRIHODI 2022'!J84*1.041),-2)</f>
        <v>0</v>
      </c>
      <c r="K84" s="132">
        <f>ROUNDDOWN(('PRIHODI 2022'!K84*1.041),-2)</f>
        <v>0</v>
      </c>
      <c r="L84" s="132">
        <f>ROUNDDOWN(('PRIHODI 2022'!L84*1.041),-2)</f>
        <v>0</v>
      </c>
      <c r="M84" s="132">
        <f>ROUNDDOWN(('PRIHODI 2022'!M84*1.041),-2)</f>
        <v>0</v>
      </c>
      <c r="N84" s="132">
        <f>ROUNDDOWN(('PRIHODI 2022'!N84*1.041),-2)</f>
        <v>0</v>
      </c>
      <c r="O84" s="132">
        <f>ROUNDDOWN(('PRIHODI 2022'!O84*1.041),-2)</f>
        <v>0</v>
      </c>
      <c r="P84" s="132">
        <f>ROUNDDOWN(('PRIHODI 2022'!P84*1.041),-2)</f>
        <v>0</v>
      </c>
    </row>
    <row r="85" spans="1:16" ht="24" customHeight="1">
      <c r="A85" s="96">
        <v>7221</v>
      </c>
      <c r="B85" s="97" t="s">
        <v>21</v>
      </c>
      <c r="C85" s="98">
        <f>ROUNDDOWN(('PRIHODI 2022'!C85*1.041),-2)</f>
        <v>0</v>
      </c>
      <c r="D85" s="99">
        <f>ROUNDDOWN(('PRIHODI 2022'!D85*1.041),-2)</f>
        <v>0</v>
      </c>
      <c r="E85" s="99">
        <f>ROUNDDOWN(('PRIHODI 2022'!E85*1.041),-2)</f>
        <v>0</v>
      </c>
      <c r="F85" s="98">
        <f>ROUNDDOWN(('PRIHODI 2022'!F85*1.041),-2)</f>
        <v>0</v>
      </c>
      <c r="G85" s="99">
        <f>ROUNDDOWN(('PRIHODI 2022'!G85*1.041),-2)</f>
        <v>0</v>
      </c>
      <c r="H85" s="99">
        <f>ROUNDDOWN(('PRIHODI 2022'!H85*1.041),-2)</f>
        <v>0</v>
      </c>
      <c r="I85" s="99">
        <f>ROUNDDOWN(('PRIHODI 2022'!I85*1.041),-2)</f>
        <v>0</v>
      </c>
      <c r="J85" s="99">
        <f>ROUNDDOWN(('PRIHODI 2022'!J85*1.041),-2)</f>
        <v>0</v>
      </c>
      <c r="K85" s="99">
        <f>ROUNDDOWN(('PRIHODI 2022'!K85*1.041),-2)</f>
        <v>0</v>
      </c>
      <c r="L85" s="99">
        <f>ROUNDDOWN(('PRIHODI 2022'!L85*1.041),-2)</f>
        <v>0</v>
      </c>
      <c r="M85" s="99">
        <f>ROUNDDOWN(('PRIHODI 2022'!M85*1.041),-2)</f>
        <v>0</v>
      </c>
      <c r="N85" s="99">
        <f>ROUNDDOWN(('PRIHODI 2022'!N85*1.041),-2)</f>
        <v>0</v>
      </c>
      <c r="O85" s="157">
        <f>ROUNDDOWN(('PRIHODI 2022'!O85*1.041),-2)</f>
        <v>0</v>
      </c>
      <c r="P85" s="99">
        <f>ROUNDDOWN(('PRIHODI 2022'!P85*1.041),-2)</f>
        <v>0</v>
      </c>
    </row>
    <row r="86" spans="1:16" ht="24" customHeight="1">
      <c r="A86" s="96">
        <v>7222</v>
      </c>
      <c r="B86" s="97" t="s">
        <v>270</v>
      </c>
      <c r="C86" s="98">
        <f>ROUNDDOWN(('PRIHODI 2022'!C86*1.041),-2)</f>
        <v>0</v>
      </c>
      <c r="D86" s="99">
        <f>ROUNDDOWN(('PRIHODI 2022'!D86*1.041),-2)</f>
        <v>0</v>
      </c>
      <c r="E86" s="99">
        <f>ROUNDDOWN(('PRIHODI 2022'!E86*1.041),-2)</f>
        <v>0</v>
      </c>
      <c r="F86" s="98">
        <f>ROUNDDOWN(('PRIHODI 2022'!F86*1.041),-2)</f>
        <v>0</v>
      </c>
      <c r="G86" s="99">
        <f>ROUNDDOWN(('PRIHODI 2022'!G86*1.041),-2)</f>
        <v>0</v>
      </c>
      <c r="H86" s="99">
        <f>ROUNDDOWN(('PRIHODI 2022'!H86*1.041),-2)</f>
        <v>0</v>
      </c>
      <c r="I86" s="99">
        <f>ROUNDDOWN(('PRIHODI 2022'!I86*1.041),-2)</f>
        <v>0</v>
      </c>
      <c r="J86" s="99">
        <f>ROUNDDOWN(('PRIHODI 2022'!J86*1.041),-2)</f>
        <v>0</v>
      </c>
      <c r="K86" s="99">
        <f>ROUNDDOWN(('PRIHODI 2022'!K86*1.041),-2)</f>
        <v>0</v>
      </c>
      <c r="L86" s="99">
        <f>ROUNDDOWN(('PRIHODI 2022'!L86*1.041),-2)</f>
        <v>0</v>
      </c>
      <c r="M86" s="99">
        <f>ROUNDDOWN(('PRIHODI 2022'!M86*1.041),-2)</f>
        <v>0</v>
      </c>
      <c r="N86" s="99">
        <f>ROUNDDOWN(('PRIHODI 2022'!N86*1.041),-2)</f>
        <v>0</v>
      </c>
      <c r="O86" s="157">
        <f>ROUNDDOWN(('PRIHODI 2022'!O86*1.041),-2)</f>
        <v>0</v>
      </c>
      <c r="P86" s="99">
        <f>ROUNDDOWN(('PRIHODI 2022'!P86*1.041),-2)</f>
        <v>0</v>
      </c>
    </row>
    <row r="87" spans="1:16" ht="24" customHeight="1">
      <c r="A87" s="96">
        <v>7223</v>
      </c>
      <c r="B87" s="97" t="s">
        <v>22</v>
      </c>
      <c r="C87" s="98">
        <f>ROUNDDOWN(('PRIHODI 2022'!C87*1.041),-2)</f>
        <v>0</v>
      </c>
      <c r="D87" s="99">
        <f>ROUNDDOWN(('PRIHODI 2022'!D87*1.041),-2)</f>
        <v>0</v>
      </c>
      <c r="E87" s="99">
        <f>ROUNDDOWN(('PRIHODI 2022'!E87*1.041),-2)</f>
        <v>0</v>
      </c>
      <c r="F87" s="98">
        <f>ROUNDDOWN(('PRIHODI 2022'!F87*1.041),-2)</f>
        <v>0</v>
      </c>
      <c r="G87" s="99">
        <f>ROUNDDOWN(('PRIHODI 2022'!G87*1.041),-2)</f>
        <v>0</v>
      </c>
      <c r="H87" s="99">
        <f>ROUNDDOWN(('PRIHODI 2022'!H87*1.041),-2)</f>
        <v>0</v>
      </c>
      <c r="I87" s="99">
        <f>ROUNDDOWN(('PRIHODI 2022'!I87*1.041),-2)</f>
        <v>0</v>
      </c>
      <c r="J87" s="99">
        <f>ROUNDDOWN(('PRIHODI 2022'!J87*1.041),-2)</f>
        <v>0</v>
      </c>
      <c r="K87" s="99">
        <f>ROUNDDOWN(('PRIHODI 2022'!K87*1.041),-2)</f>
        <v>0</v>
      </c>
      <c r="L87" s="99">
        <f>ROUNDDOWN(('PRIHODI 2022'!L87*1.041),-2)</f>
        <v>0</v>
      </c>
      <c r="M87" s="99">
        <f>ROUNDDOWN(('PRIHODI 2022'!M87*1.041),-2)</f>
        <v>0</v>
      </c>
      <c r="N87" s="99">
        <f>ROUNDDOWN(('PRIHODI 2022'!N87*1.041),-2)</f>
        <v>0</v>
      </c>
      <c r="O87" s="157">
        <f>ROUNDDOWN(('PRIHODI 2022'!O87*1.041),-2)</f>
        <v>0</v>
      </c>
      <c r="P87" s="99">
        <f>ROUNDDOWN(('PRIHODI 2022'!P87*1.041),-2)</f>
        <v>0</v>
      </c>
    </row>
    <row r="88" spans="1:16" ht="24" customHeight="1">
      <c r="A88" s="96">
        <v>7224</v>
      </c>
      <c r="B88" s="97" t="s">
        <v>23</v>
      </c>
      <c r="C88" s="98">
        <f>ROUNDDOWN(('PRIHODI 2022'!C88*1.041),-2)</f>
        <v>0</v>
      </c>
      <c r="D88" s="99">
        <f>ROUNDDOWN(('PRIHODI 2022'!D88*1.041),-2)</f>
        <v>0</v>
      </c>
      <c r="E88" s="99">
        <f>ROUNDDOWN(('PRIHODI 2022'!E88*1.041),-2)</f>
        <v>0</v>
      </c>
      <c r="F88" s="98">
        <f>ROUNDDOWN(('PRIHODI 2022'!F88*1.041),-2)</f>
        <v>0</v>
      </c>
      <c r="G88" s="99">
        <f>ROUNDDOWN(('PRIHODI 2022'!G88*1.041),-2)</f>
        <v>0</v>
      </c>
      <c r="H88" s="99">
        <f>ROUNDDOWN(('PRIHODI 2022'!H88*1.041),-2)</f>
        <v>0</v>
      </c>
      <c r="I88" s="99">
        <f>ROUNDDOWN(('PRIHODI 2022'!I88*1.041),-2)</f>
        <v>0</v>
      </c>
      <c r="J88" s="99">
        <f>ROUNDDOWN(('PRIHODI 2022'!J88*1.041),-2)</f>
        <v>0</v>
      </c>
      <c r="K88" s="99">
        <f>ROUNDDOWN(('PRIHODI 2022'!K88*1.041),-2)</f>
        <v>0</v>
      </c>
      <c r="L88" s="99">
        <f>ROUNDDOWN(('PRIHODI 2022'!L88*1.041),-2)</f>
        <v>0</v>
      </c>
      <c r="M88" s="99">
        <f>ROUNDDOWN(('PRIHODI 2022'!M88*1.041),-2)</f>
        <v>0</v>
      </c>
      <c r="N88" s="99">
        <f>ROUNDDOWN(('PRIHODI 2022'!N88*1.041),-2)</f>
        <v>0</v>
      </c>
      <c r="O88" s="157">
        <f>ROUNDDOWN(('PRIHODI 2022'!O88*1.041),-2)</f>
        <v>0</v>
      </c>
      <c r="P88" s="99">
        <f>ROUNDDOWN(('PRIHODI 2022'!P88*1.041),-2)</f>
        <v>0</v>
      </c>
    </row>
    <row r="89" spans="1:16" ht="24" customHeight="1">
      <c r="A89" s="96">
        <v>7225</v>
      </c>
      <c r="B89" s="97" t="s">
        <v>24</v>
      </c>
      <c r="C89" s="98">
        <f>ROUNDDOWN(('PRIHODI 2022'!C89*1.041),-2)</f>
        <v>0</v>
      </c>
      <c r="D89" s="99">
        <f>ROUNDDOWN(('PRIHODI 2022'!D89*1.041),-2)</f>
        <v>0</v>
      </c>
      <c r="E89" s="99">
        <f>ROUNDDOWN(('PRIHODI 2022'!E89*1.041),-2)</f>
        <v>0</v>
      </c>
      <c r="F89" s="98">
        <f>ROUNDDOWN(('PRIHODI 2022'!F89*1.041),-2)</f>
        <v>0</v>
      </c>
      <c r="G89" s="99">
        <f>ROUNDDOWN(('PRIHODI 2022'!G89*1.041),-2)</f>
        <v>0</v>
      </c>
      <c r="H89" s="99">
        <f>ROUNDDOWN(('PRIHODI 2022'!H89*1.041),-2)</f>
        <v>0</v>
      </c>
      <c r="I89" s="99">
        <f>ROUNDDOWN(('PRIHODI 2022'!I89*1.041),-2)</f>
        <v>0</v>
      </c>
      <c r="J89" s="99">
        <f>ROUNDDOWN(('PRIHODI 2022'!J89*1.041),-2)</f>
        <v>0</v>
      </c>
      <c r="K89" s="99">
        <f>ROUNDDOWN(('PRIHODI 2022'!K89*1.041),-2)</f>
        <v>0</v>
      </c>
      <c r="L89" s="99">
        <f>ROUNDDOWN(('PRIHODI 2022'!L89*1.041),-2)</f>
        <v>0</v>
      </c>
      <c r="M89" s="99">
        <f>ROUNDDOWN(('PRIHODI 2022'!M89*1.041),-2)</f>
        <v>0</v>
      </c>
      <c r="N89" s="99">
        <f>ROUNDDOWN(('PRIHODI 2022'!N89*1.041),-2)</f>
        <v>0</v>
      </c>
      <c r="O89" s="157">
        <f>ROUNDDOWN(('PRIHODI 2022'!O89*1.041),-2)</f>
        <v>0</v>
      </c>
      <c r="P89" s="99">
        <f>ROUNDDOWN(('PRIHODI 2022'!P89*1.041),-2)</f>
        <v>0</v>
      </c>
    </row>
    <row r="90" spans="1:16" ht="24" customHeight="1">
      <c r="A90" s="96">
        <v>7226</v>
      </c>
      <c r="B90" s="97" t="s">
        <v>25</v>
      </c>
      <c r="C90" s="98">
        <f>ROUNDDOWN(('PRIHODI 2022'!C90*1.041),-2)</f>
        <v>0</v>
      </c>
      <c r="D90" s="99">
        <f>ROUNDDOWN(('PRIHODI 2022'!D90*1.041),-2)</f>
        <v>0</v>
      </c>
      <c r="E90" s="99">
        <f>ROUNDDOWN(('PRIHODI 2022'!E90*1.041),-2)</f>
        <v>0</v>
      </c>
      <c r="F90" s="98">
        <f>ROUNDDOWN(('PRIHODI 2022'!F90*1.041),-2)</f>
        <v>0</v>
      </c>
      <c r="G90" s="99">
        <f>ROUNDDOWN(('PRIHODI 2022'!G90*1.041),-2)</f>
        <v>0</v>
      </c>
      <c r="H90" s="99">
        <f>ROUNDDOWN(('PRIHODI 2022'!H90*1.041),-2)</f>
        <v>0</v>
      </c>
      <c r="I90" s="99">
        <f>ROUNDDOWN(('PRIHODI 2022'!I90*1.041),-2)</f>
        <v>0</v>
      </c>
      <c r="J90" s="99">
        <f>ROUNDDOWN(('PRIHODI 2022'!J90*1.041),-2)</f>
        <v>0</v>
      </c>
      <c r="K90" s="99">
        <f>ROUNDDOWN(('PRIHODI 2022'!K90*1.041),-2)</f>
        <v>0</v>
      </c>
      <c r="L90" s="99">
        <f>ROUNDDOWN(('PRIHODI 2022'!L90*1.041),-2)</f>
        <v>0</v>
      </c>
      <c r="M90" s="99">
        <f>ROUNDDOWN(('PRIHODI 2022'!M90*1.041),-2)</f>
        <v>0</v>
      </c>
      <c r="N90" s="99">
        <f>ROUNDDOWN(('PRIHODI 2022'!N90*1.041),-2)</f>
        <v>0</v>
      </c>
      <c r="O90" s="157">
        <f>ROUNDDOWN(('PRIHODI 2022'!O90*1.041),-2)</f>
        <v>0</v>
      </c>
      <c r="P90" s="99">
        <f>ROUNDDOWN(('PRIHODI 2022'!P90*1.041),-2)</f>
        <v>0</v>
      </c>
    </row>
    <row r="91" spans="1:16" ht="24" customHeight="1">
      <c r="A91" s="96">
        <v>7227</v>
      </c>
      <c r="B91" s="97" t="s">
        <v>26</v>
      </c>
      <c r="C91" s="98">
        <f>ROUNDDOWN(('PRIHODI 2022'!C91*1.041),-2)</f>
        <v>0</v>
      </c>
      <c r="D91" s="99">
        <f>ROUNDDOWN(('PRIHODI 2022'!D91*1.041),-2)</f>
        <v>0</v>
      </c>
      <c r="E91" s="99">
        <f>ROUNDDOWN(('PRIHODI 2022'!E91*1.041),-2)</f>
        <v>0</v>
      </c>
      <c r="F91" s="98">
        <f>ROUNDDOWN(('PRIHODI 2022'!F91*1.041),-2)</f>
        <v>0</v>
      </c>
      <c r="G91" s="99">
        <f>ROUNDDOWN(('PRIHODI 2022'!G91*1.041),-2)</f>
        <v>0</v>
      </c>
      <c r="H91" s="99">
        <f>ROUNDDOWN(('PRIHODI 2022'!H91*1.041),-2)</f>
        <v>0</v>
      </c>
      <c r="I91" s="99">
        <f>ROUNDDOWN(('PRIHODI 2022'!I91*1.041),-2)</f>
        <v>0</v>
      </c>
      <c r="J91" s="99">
        <f>ROUNDDOWN(('PRIHODI 2022'!J91*1.041),-2)</f>
        <v>0</v>
      </c>
      <c r="K91" s="99">
        <f>ROUNDDOWN(('PRIHODI 2022'!K91*1.041),-2)</f>
        <v>0</v>
      </c>
      <c r="L91" s="99">
        <f>ROUNDDOWN(('PRIHODI 2022'!L91*1.041),-2)</f>
        <v>0</v>
      </c>
      <c r="M91" s="99">
        <f>ROUNDDOWN(('PRIHODI 2022'!M91*1.041),-2)</f>
        <v>0</v>
      </c>
      <c r="N91" s="99">
        <f>ROUNDDOWN(('PRIHODI 2022'!N91*1.041),-2)</f>
        <v>0</v>
      </c>
      <c r="O91" s="157">
        <f>ROUNDDOWN(('PRIHODI 2022'!O91*1.041),-2)</f>
        <v>0</v>
      </c>
      <c r="P91" s="99">
        <f>ROUNDDOWN(('PRIHODI 2022'!P91*1.041),-2)</f>
        <v>0</v>
      </c>
    </row>
    <row r="92" spans="1:16" s="131" customFormat="1" ht="25.9" customHeight="1">
      <c r="A92" s="93">
        <v>723</v>
      </c>
      <c r="B92" s="101" t="s">
        <v>271</v>
      </c>
      <c r="C92" s="132">
        <f>ROUNDDOWN(('PRIHODI 2022'!C92*1.041),-2)</f>
        <v>0</v>
      </c>
      <c r="D92" s="132">
        <f>ROUNDDOWN(('PRIHODI 2022'!D92*1.041),-2)</f>
        <v>0</v>
      </c>
      <c r="E92" s="132">
        <f>ROUNDDOWN(('PRIHODI 2022'!E92*1.041),-2)</f>
        <v>0</v>
      </c>
      <c r="F92" s="95">
        <f>ROUNDDOWN(('PRIHODI 2022'!F92*1.041),-2)</f>
        <v>0</v>
      </c>
      <c r="G92" s="132">
        <f>ROUNDDOWN(('PRIHODI 2022'!G92*1.041),-2)</f>
        <v>0</v>
      </c>
      <c r="H92" s="132">
        <f>ROUNDDOWN(('PRIHODI 2022'!H92*1.041),-2)</f>
        <v>0</v>
      </c>
      <c r="I92" s="132">
        <f>ROUNDDOWN(('PRIHODI 2022'!I92*1.041),-2)</f>
        <v>0</v>
      </c>
      <c r="J92" s="132">
        <f>ROUNDDOWN(('PRIHODI 2022'!J92*1.041),-2)</f>
        <v>0</v>
      </c>
      <c r="K92" s="132">
        <f>ROUNDDOWN(('PRIHODI 2022'!K92*1.041),-2)</f>
        <v>0</v>
      </c>
      <c r="L92" s="132">
        <f>ROUNDDOWN(('PRIHODI 2022'!L92*1.041),-2)</f>
        <v>0</v>
      </c>
      <c r="M92" s="132">
        <f>ROUNDDOWN(('PRIHODI 2022'!M92*1.041),-2)</f>
        <v>0</v>
      </c>
      <c r="N92" s="132">
        <f>ROUNDDOWN(('PRIHODI 2022'!N92*1.041),-2)</f>
        <v>0</v>
      </c>
      <c r="O92" s="132">
        <f>ROUNDDOWN(('PRIHODI 2022'!O92*1.041),-2)</f>
        <v>0</v>
      </c>
      <c r="P92" s="132">
        <f>ROUNDDOWN(('PRIHODI 2022'!P92*1.041),-2)</f>
        <v>0</v>
      </c>
    </row>
    <row r="93" spans="1:16" ht="24" customHeight="1">
      <c r="A93" s="96">
        <v>7231</v>
      </c>
      <c r="B93" s="97" t="s">
        <v>27</v>
      </c>
      <c r="C93" s="98">
        <f>ROUNDDOWN(('PRIHODI 2022'!C93*1.041),-2)</f>
        <v>0</v>
      </c>
      <c r="D93" s="99">
        <f>ROUNDDOWN(('PRIHODI 2022'!D93*1.041),-2)</f>
        <v>0</v>
      </c>
      <c r="E93" s="99">
        <f>ROUNDDOWN(('PRIHODI 2022'!E93*1.041),-2)</f>
        <v>0</v>
      </c>
      <c r="F93" s="98">
        <f>ROUNDDOWN(('PRIHODI 2022'!F93*1.041),-2)</f>
        <v>0</v>
      </c>
      <c r="G93" s="99">
        <f>ROUNDDOWN(('PRIHODI 2022'!G93*1.041),-2)</f>
        <v>0</v>
      </c>
      <c r="H93" s="99">
        <f>ROUNDDOWN(('PRIHODI 2022'!H93*1.041),-2)</f>
        <v>0</v>
      </c>
      <c r="I93" s="99">
        <f>ROUNDDOWN(('PRIHODI 2022'!I93*1.041),-2)</f>
        <v>0</v>
      </c>
      <c r="J93" s="99">
        <f>ROUNDDOWN(('PRIHODI 2022'!J93*1.041),-2)</f>
        <v>0</v>
      </c>
      <c r="K93" s="99">
        <f>ROUNDDOWN(('PRIHODI 2022'!K93*1.041),-2)</f>
        <v>0</v>
      </c>
      <c r="L93" s="99">
        <f>ROUNDDOWN(('PRIHODI 2022'!L93*1.041),-2)</f>
        <v>0</v>
      </c>
      <c r="M93" s="99">
        <f>ROUNDDOWN(('PRIHODI 2022'!M93*1.041),-2)</f>
        <v>0</v>
      </c>
      <c r="N93" s="99">
        <f>ROUNDDOWN(('PRIHODI 2022'!N93*1.041),-2)</f>
        <v>0</v>
      </c>
      <c r="O93" s="157">
        <f>ROUNDDOWN(('PRIHODI 2022'!O93*1.041),-2)</f>
        <v>0</v>
      </c>
      <c r="P93" s="99">
        <f>ROUNDDOWN(('PRIHODI 2022'!P93*1.041),-2)</f>
        <v>0</v>
      </c>
    </row>
    <row r="94" spans="1:16" s="131" customFormat="1" ht="25.9" customHeight="1">
      <c r="A94" s="93">
        <v>724</v>
      </c>
      <c r="B94" s="101" t="s">
        <v>272</v>
      </c>
      <c r="C94" s="132">
        <f>ROUNDDOWN(('PRIHODI 2022'!C94*1.041),-2)</f>
        <v>0</v>
      </c>
      <c r="D94" s="132">
        <f>ROUNDDOWN(('PRIHODI 2022'!D94*1.041),-2)</f>
        <v>0</v>
      </c>
      <c r="E94" s="132">
        <f>ROUNDDOWN(('PRIHODI 2022'!E94*1.041),-2)</f>
        <v>0</v>
      </c>
      <c r="F94" s="95">
        <f>ROUNDDOWN(('PRIHODI 2022'!F94*1.041),-2)</f>
        <v>0</v>
      </c>
      <c r="G94" s="132">
        <f>ROUNDDOWN(('PRIHODI 2022'!G94*1.041),-2)</f>
        <v>0</v>
      </c>
      <c r="H94" s="132">
        <f>ROUNDDOWN(('PRIHODI 2022'!H94*1.041),-2)</f>
        <v>0</v>
      </c>
      <c r="I94" s="132">
        <f>ROUNDDOWN(('PRIHODI 2022'!I94*1.041),-2)</f>
        <v>0</v>
      </c>
      <c r="J94" s="132">
        <f>ROUNDDOWN(('PRIHODI 2022'!J94*1.041),-2)</f>
        <v>0</v>
      </c>
      <c r="K94" s="132">
        <f>ROUNDDOWN(('PRIHODI 2022'!K94*1.041),-2)</f>
        <v>0</v>
      </c>
      <c r="L94" s="132">
        <f>ROUNDDOWN(('PRIHODI 2022'!L94*1.041),-2)</f>
        <v>0</v>
      </c>
      <c r="M94" s="132">
        <f>ROUNDDOWN(('PRIHODI 2022'!M94*1.041),-2)</f>
        <v>0</v>
      </c>
      <c r="N94" s="132">
        <f>ROUNDDOWN(('PRIHODI 2022'!N94*1.041),-2)</f>
        <v>0</v>
      </c>
      <c r="O94" s="132">
        <f>ROUNDDOWN(('PRIHODI 2022'!O94*1.041),-2)</f>
        <v>0</v>
      </c>
      <c r="P94" s="132">
        <f>ROUNDDOWN(('PRIHODI 2022'!P94*1.041),-2)</f>
        <v>0</v>
      </c>
    </row>
    <row r="95" spans="1:16" ht="24" customHeight="1">
      <c r="A95" s="96">
        <v>7241</v>
      </c>
      <c r="B95" s="97" t="s">
        <v>273</v>
      </c>
      <c r="C95" s="98">
        <f>ROUNDDOWN(('PRIHODI 2022'!C95*1.041),-2)</f>
        <v>0</v>
      </c>
      <c r="D95" s="99">
        <f>ROUNDDOWN(('PRIHODI 2022'!D95*1.041),-2)</f>
        <v>0</v>
      </c>
      <c r="E95" s="99">
        <f>ROUNDDOWN(('PRIHODI 2022'!E95*1.041),-2)</f>
        <v>0</v>
      </c>
      <c r="F95" s="98">
        <f>ROUNDDOWN(('PRIHODI 2022'!F95*1.041),-2)</f>
        <v>0</v>
      </c>
      <c r="G95" s="99">
        <f>ROUNDDOWN(('PRIHODI 2022'!G95*1.041),-2)</f>
        <v>0</v>
      </c>
      <c r="H95" s="99">
        <f>ROUNDDOWN(('PRIHODI 2022'!H95*1.041),-2)</f>
        <v>0</v>
      </c>
      <c r="I95" s="99">
        <f>ROUNDDOWN(('PRIHODI 2022'!I95*1.041),-2)</f>
        <v>0</v>
      </c>
      <c r="J95" s="99">
        <f>ROUNDDOWN(('PRIHODI 2022'!J95*1.041),-2)</f>
        <v>0</v>
      </c>
      <c r="K95" s="99">
        <f>ROUNDDOWN(('PRIHODI 2022'!K95*1.041),-2)</f>
        <v>0</v>
      </c>
      <c r="L95" s="99">
        <f>ROUNDDOWN(('PRIHODI 2022'!L95*1.041),-2)</f>
        <v>0</v>
      </c>
      <c r="M95" s="99">
        <f>ROUNDDOWN(('PRIHODI 2022'!M95*1.041),-2)</f>
        <v>0</v>
      </c>
      <c r="N95" s="99">
        <f>ROUNDDOWN(('PRIHODI 2022'!N95*1.041),-2)</f>
        <v>0</v>
      </c>
      <c r="O95" s="157">
        <f>ROUNDDOWN(('PRIHODI 2022'!O95*1.041),-2)</f>
        <v>0</v>
      </c>
      <c r="P95" s="99">
        <f>ROUNDDOWN(('PRIHODI 2022'!P95*1.041),-2)</f>
        <v>0</v>
      </c>
    </row>
    <row r="96" spans="1:16" ht="24" customHeight="1">
      <c r="A96" s="96">
        <v>7242</v>
      </c>
      <c r="B96" s="97" t="s">
        <v>274</v>
      </c>
      <c r="C96" s="98">
        <f>ROUNDDOWN(('PRIHODI 2022'!C96*1.041),-2)</f>
        <v>0</v>
      </c>
      <c r="D96" s="99">
        <f>ROUNDDOWN(('PRIHODI 2022'!D96*1.041),-2)</f>
        <v>0</v>
      </c>
      <c r="E96" s="99">
        <f>ROUNDDOWN(('PRIHODI 2022'!E96*1.041),-2)</f>
        <v>0</v>
      </c>
      <c r="F96" s="98">
        <f>ROUNDDOWN(('PRIHODI 2022'!F96*1.041),-2)</f>
        <v>0</v>
      </c>
      <c r="G96" s="99">
        <f>ROUNDDOWN(('PRIHODI 2022'!G96*1.041),-2)</f>
        <v>0</v>
      </c>
      <c r="H96" s="99">
        <f>ROUNDDOWN(('PRIHODI 2022'!H96*1.041),-2)</f>
        <v>0</v>
      </c>
      <c r="I96" s="99">
        <f>ROUNDDOWN(('PRIHODI 2022'!I96*1.041),-2)</f>
        <v>0</v>
      </c>
      <c r="J96" s="99">
        <f>ROUNDDOWN(('PRIHODI 2022'!J96*1.041),-2)</f>
        <v>0</v>
      </c>
      <c r="K96" s="99">
        <f>ROUNDDOWN(('PRIHODI 2022'!K96*1.041),-2)</f>
        <v>0</v>
      </c>
      <c r="L96" s="99">
        <f>ROUNDDOWN(('PRIHODI 2022'!L96*1.041),-2)</f>
        <v>0</v>
      </c>
      <c r="M96" s="99">
        <f>ROUNDDOWN(('PRIHODI 2022'!M96*1.041),-2)</f>
        <v>0</v>
      </c>
      <c r="N96" s="99">
        <f>ROUNDDOWN(('PRIHODI 2022'!N96*1.041),-2)</f>
        <v>0</v>
      </c>
      <c r="O96" s="157">
        <f>ROUNDDOWN(('PRIHODI 2022'!O96*1.041),-2)</f>
        <v>0</v>
      </c>
      <c r="P96" s="99">
        <f>ROUNDDOWN(('PRIHODI 2022'!P96*1.041),-2)</f>
        <v>0</v>
      </c>
    </row>
    <row r="97" spans="1:16" ht="24" customHeight="1">
      <c r="A97" s="96">
        <v>7243</v>
      </c>
      <c r="B97" s="97" t="s">
        <v>275</v>
      </c>
      <c r="C97" s="98">
        <f>ROUNDDOWN(('PRIHODI 2022'!C97*1.041),-2)</f>
        <v>0</v>
      </c>
      <c r="D97" s="99">
        <f>ROUNDDOWN(('PRIHODI 2022'!D97*1.041),-2)</f>
        <v>0</v>
      </c>
      <c r="E97" s="99">
        <f>ROUNDDOWN(('PRIHODI 2022'!E97*1.041),-2)</f>
        <v>0</v>
      </c>
      <c r="F97" s="98">
        <f>ROUNDDOWN(('PRIHODI 2022'!F97*1.041),-2)</f>
        <v>0</v>
      </c>
      <c r="G97" s="99">
        <f>ROUNDDOWN(('PRIHODI 2022'!G97*1.041),-2)</f>
        <v>0</v>
      </c>
      <c r="H97" s="99">
        <f>ROUNDDOWN(('PRIHODI 2022'!H97*1.041),-2)</f>
        <v>0</v>
      </c>
      <c r="I97" s="99">
        <f>ROUNDDOWN(('PRIHODI 2022'!I97*1.041),-2)</f>
        <v>0</v>
      </c>
      <c r="J97" s="99">
        <f>ROUNDDOWN(('PRIHODI 2022'!J97*1.041),-2)</f>
        <v>0</v>
      </c>
      <c r="K97" s="99">
        <f>ROUNDDOWN(('PRIHODI 2022'!K97*1.041),-2)</f>
        <v>0</v>
      </c>
      <c r="L97" s="99">
        <f>ROUNDDOWN(('PRIHODI 2022'!L97*1.041),-2)</f>
        <v>0</v>
      </c>
      <c r="M97" s="99">
        <f>ROUNDDOWN(('PRIHODI 2022'!M97*1.041),-2)</f>
        <v>0</v>
      </c>
      <c r="N97" s="99">
        <f>ROUNDDOWN(('PRIHODI 2022'!N97*1.041),-2)</f>
        <v>0</v>
      </c>
      <c r="O97" s="157">
        <f>ROUNDDOWN(('PRIHODI 2022'!O97*1.041),-2)</f>
        <v>0</v>
      </c>
      <c r="P97" s="99">
        <f>ROUNDDOWN(('PRIHODI 2022'!P97*1.041),-2)</f>
        <v>0</v>
      </c>
    </row>
    <row r="98" spans="1:16" ht="24" customHeight="1">
      <c r="A98" s="96">
        <v>7244</v>
      </c>
      <c r="B98" s="97" t="s">
        <v>276</v>
      </c>
      <c r="C98" s="98">
        <f>ROUNDDOWN(('PRIHODI 2022'!C98*1.041),-2)</f>
        <v>0</v>
      </c>
      <c r="D98" s="99">
        <f>ROUNDDOWN(('PRIHODI 2022'!D98*1.041),-2)</f>
        <v>0</v>
      </c>
      <c r="E98" s="99">
        <f>ROUNDDOWN(('PRIHODI 2022'!E98*1.041),-2)</f>
        <v>0</v>
      </c>
      <c r="F98" s="98">
        <f>ROUNDDOWN(('PRIHODI 2022'!F98*1.041),-2)</f>
        <v>0</v>
      </c>
      <c r="G98" s="99">
        <f>ROUNDDOWN(('PRIHODI 2022'!G98*1.041),-2)</f>
        <v>0</v>
      </c>
      <c r="H98" s="99">
        <f>ROUNDDOWN(('PRIHODI 2022'!H98*1.041),-2)</f>
        <v>0</v>
      </c>
      <c r="I98" s="99">
        <f>ROUNDDOWN(('PRIHODI 2022'!I98*1.041),-2)</f>
        <v>0</v>
      </c>
      <c r="J98" s="99">
        <f>ROUNDDOWN(('PRIHODI 2022'!J98*1.041),-2)</f>
        <v>0</v>
      </c>
      <c r="K98" s="99">
        <f>ROUNDDOWN(('PRIHODI 2022'!K98*1.041),-2)</f>
        <v>0</v>
      </c>
      <c r="L98" s="99">
        <f>ROUNDDOWN(('PRIHODI 2022'!L98*1.041),-2)</f>
        <v>0</v>
      </c>
      <c r="M98" s="99">
        <f>ROUNDDOWN(('PRIHODI 2022'!M98*1.041),-2)</f>
        <v>0</v>
      </c>
      <c r="N98" s="99">
        <f>ROUNDDOWN(('PRIHODI 2022'!N98*1.041),-2)</f>
        <v>0</v>
      </c>
      <c r="O98" s="157">
        <f>ROUNDDOWN(('PRIHODI 2022'!O98*1.041),-2)</f>
        <v>0</v>
      </c>
      <c r="P98" s="99">
        <f>ROUNDDOWN(('PRIHODI 2022'!P98*1.041),-2)</f>
        <v>0</v>
      </c>
    </row>
    <row r="99" spans="1:16" s="131" customFormat="1" ht="25.9" customHeight="1">
      <c r="A99" s="93">
        <v>726</v>
      </c>
      <c r="B99" s="94" t="s">
        <v>277</v>
      </c>
      <c r="C99" s="132">
        <f>ROUNDDOWN(('PRIHODI 2022'!C99*1.041),-2)</f>
        <v>0</v>
      </c>
      <c r="D99" s="132">
        <f>ROUNDDOWN(('PRIHODI 2022'!D99*1.041),-2)</f>
        <v>0</v>
      </c>
      <c r="E99" s="132">
        <f>ROUNDDOWN(('PRIHODI 2022'!E99*1.041),-2)</f>
        <v>0</v>
      </c>
      <c r="F99" s="95">
        <f>ROUNDDOWN(('PRIHODI 2022'!F99*1.041),-2)</f>
        <v>0</v>
      </c>
      <c r="G99" s="132">
        <f>ROUNDDOWN(('PRIHODI 2022'!G99*1.041),-2)</f>
        <v>0</v>
      </c>
      <c r="H99" s="132">
        <f>ROUNDDOWN(('PRIHODI 2022'!H99*1.041),-2)</f>
        <v>0</v>
      </c>
      <c r="I99" s="132">
        <f>ROUNDDOWN(('PRIHODI 2022'!I99*1.041),-2)</f>
        <v>0</v>
      </c>
      <c r="J99" s="132">
        <f>ROUNDDOWN(('PRIHODI 2022'!J99*1.041),-2)</f>
        <v>0</v>
      </c>
      <c r="K99" s="132">
        <f>ROUNDDOWN(('PRIHODI 2022'!K99*1.041),-2)</f>
        <v>0</v>
      </c>
      <c r="L99" s="132">
        <f>ROUNDDOWN(('PRIHODI 2022'!L99*1.041),-2)</f>
        <v>0</v>
      </c>
      <c r="M99" s="132">
        <f>ROUNDDOWN(('PRIHODI 2022'!M99*1.041),-2)</f>
        <v>0</v>
      </c>
      <c r="N99" s="132">
        <f>ROUNDDOWN(('PRIHODI 2022'!N99*1.041),-2)</f>
        <v>0</v>
      </c>
      <c r="O99" s="132">
        <f>ROUNDDOWN(('PRIHODI 2022'!O99*1.041),-2)</f>
        <v>0</v>
      </c>
      <c r="P99" s="132">
        <f>ROUNDDOWN(('PRIHODI 2022'!P99*1.041),-2)</f>
        <v>0</v>
      </c>
    </row>
    <row r="100" spans="1:16" ht="24" customHeight="1">
      <c r="A100" s="96">
        <v>7262</v>
      </c>
      <c r="B100" s="97" t="s">
        <v>28</v>
      </c>
      <c r="C100" s="98">
        <f>ROUNDDOWN(('PRIHODI 2022'!C100*1.041),-2)</f>
        <v>0</v>
      </c>
      <c r="D100" s="99">
        <f>ROUNDDOWN(('PRIHODI 2022'!D100*1.041),-2)</f>
        <v>0</v>
      </c>
      <c r="E100" s="99">
        <f>ROUNDDOWN(('PRIHODI 2022'!E100*1.041),-2)</f>
        <v>0</v>
      </c>
      <c r="F100" s="98">
        <f>ROUNDDOWN(('PRIHODI 2022'!F100*1.041),-2)</f>
        <v>0</v>
      </c>
      <c r="G100" s="99">
        <f>ROUNDDOWN(('PRIHODI 2022'!G100*1.041),-2)</f>
        <v>0</v>
      </c>
      <c r="H100" s="99">
        <f>ROUNDDOWN(('PRIHODI 2022'!H100*1.041),-2)</f>
        <v>0</v>
      </c>
      <c r="I100" s="99">
        <f>ROUNDDOWN(('PRIHODI 2022'!I100*1.041),-2)</f>
        <v>0</v>
      </c>
      <c r="J100" s="99">
        <f>ROUNDDOWN(('PRIHODI 2022'!J100*1.041),-2)</f>
        <v>0</v>
      </c>
      <c r="K100" s="99">
        <f>ROUNDDOWN(('PRIHODI 2022'!K100*1.041),-2)</f>
        <v>0</v>
      </c>
      <c r="L100" s="99">
        <f>ROUNDDOWN(('PRIHODI 2022'!L100*1.041),-2)</f>
        <v>0</v>
      </c>
      <c r="M100" s="99">
        <f>ROUNDDOWN(('PRIHODI 2022'!M100*1.041),-2)</f>
        <v>0</v>
      </c>
      <c r="N100" s="99">
        <f>ROUNDDOWN(('PRIHODI 2022'!N100*1.041),-2)</f>
        <v>0</v>
      </c>
      <c r="O100" s="157">
        <f>ROUNDDOWN(('PRIHODI 2022'!O100*1.041),-2)</f>
        <v>0</v>
      </c>
      <c r="P100" s="99">
        <f>ROUNDDOWN(('PRIHODI 2022'!P100*1.041),-2)</f>
        <v>0</v>
      </c>
    </row>
    <row r="101" spans="1:16" ht="24" customHeight="1">
      <c r="A101" s="96">
        <v>7263</v>
      </c>
      <c r="B101" s="97" t="s">
        <v>278</v>
      </c>
      <c r="C101" s="98">
        <f>ROUNDDOWN(('PRIHODI 2022'!C101*1.041),-2)</f>
        <v>0</v>
      </c>
      <c r="D101" s="99">
        <f>ROUNDDOWN(('PRIHODI 2022'!D101*1.041),-2)</f>
        <v>0</v>
      </c>
      <c r="E101" s="99">
        <f>ROUNDDOWN(('PRIHODI 2022'!E101*1.041),-2)</f>
        <v>0</v>
      </c>
      <c r="F101" s="98">
        <f>ROUNDDOWN(('PRIHODI 2022'!F101*1.041),-2)</f>
        <v>0</v>
      </c>
      <c r="G101" s="99">
        <f>ROUNDDOWN(('PRIHODI 2022'!G101*1.041),-2)</f>
        <v>0</v>
      </c>
      <c r="H101" s="99">
        <f>ROUNDDOWN(('PRIHODI 2022'!H101*1.041),-2)</f>
        <v>0</v>
      </c>
      <c r="I101" s="99">
        <f>ROUNDDOWN(('PRIHODI 2022'!I101*1.041),-2)</f>
        <v>0</v>
      </c>
      <c r="J101" s="99">
        <f>ROUNDDOWN(('PRIHODI 2022'!J101*1.041),-2)</f>
        <v>0</v>
      </c>
      <c r="K101" s="99">
        <f>ROUNDDOWN(('PRIHODI 2022'!K101*1.041),-2)</f>
        <v>0</v>
      </c>
      <c r="L101" s="99">
        <f>ROUNDDOWN(('PRIHODI 2022'!L101*1.041),-2)</f>
        <v>0</v>
      </c>
      <c r="M101" s="99">
        <f>ROUNDDOWN(('PRIHODI 2022'!M101*1.041),-2)</f>
        <v>0</v>
      </c>
      <c r="N101" s="99">
        <f>ROUNDDOWN(('PRIHODI 2022'!N101*1.041),-2)</f>
        <v>0</v>
      </c>
      <c r="O101" s="157">
        <f>ROUNDDOWN(('PRIHODI 2022'!O101*1.041),-2)</f>
        <v>0</v>
      </c>
      <c r="P101" s="99">
        <f>ROUNDDOWN(('PRIHODI 2022'!P101*1.041),-2)</f>
        <v>0</v>
      </c>
    </row>
    <row r="102" spans="1:16" ht="24" customHeight="1">
      <c r="A102" s="96">
        <v>7264</v>
      </c>
      <c r="B102" s="97" t="s">
        <v>279</v>
      </c>
      <c r="C102" s="98">
        <f>ROUNDDOWN(('PRIHODI 2022'!C102*1.041),-2)</f>
        <v>0</v>
      </c>
      <c r="D102" s="99">
        <f>ROUNDDOWN(('PRIHODI 2022'!D102*1.041),-2)</f>
        <v>0</v>
      </c>
      <c r="E102" s="99">
        <f>ROUNDDOWN(('PRIHODI 2022'!E102*1.041),-2)</f>
        <v>0</v>
      </c>
      <c r="F102" s="98">
        <f>ROUNDDOWN(('PRIHODI 2022'!F102*1.041),-2)</f>
        <v>0</v>
      </c>
      <c r="G102" s="99">
        <f>ROUNDDOWN(('PRIHODI 2022'!G102*1.041),-2)</f>
        <v>0</v>
      </c>
      <c r="H102" s="99">
        <f>ROUNDDOWN(('PRIHODI 2022'!H102*1.041),-2)</f>
        <v>0</v>
      </c>
      <c r="I102" s="99">
        <f>ROUNDDOWN(('PRIHODI 2022'!I102*1.041),-2)</f>
        <v>0</v>
      </c>
      <c r="J102" s="99">
        <f>ROUNDDOWN(('PRIHODI 2022'!J102*1.041),-2)</f>
        <v>0</v>
      </c>
      <c r="K102" s="99">
        <f>ROUNDDOWN(('PRIHODI 2022'!K102*1.041),-2)</f>
        <v>0</v>
      </c>
      <c r="L102" s="99">
        <f>ROUNDDOWN(('PRIHODI 2022'!L102*1.041),-2)</f>
        <v>0</v>
      </c>
      <c r="M102" s="99">
        <f>ROUNDDOWN(('PRIHODI 2022'!M102*1.041),-2)</f>
        <v>0</v>
      </c>
      <c r="N102" s="99">
        <f>ROUNDDOWN(('PRIHODI 2022'!N102*1.041),-2)</f>
        <v>0</v>
      </c>
      <c r="O102" s="157">
        <f>ROUNDDOWN(('PRIHODI 2022'!O102*1.041),-2)</f>
        <v>0</v>
      </c>
      <c r="P102" s="99">
        <f>ROUNDDOWN(('PRIHODI 2022'!P102*1.041),-2)</f>
        <v>0</v>
      </c>
    </row>
    <row r="103" spans="1:16" s="131" customFormat="1" ht="25.9" customHeight="1">
      <c r="A103" s="93">
        <v>73</v>
      </c>
      <c r="B103" s="94" t="s">
        <v>280</v>
      </c>
      <c r="C103" s="132">
        <f>ROUNDDOWN(('PRIHODI 2022'!C103*1.041),-2)</f>
        <v>0</v>
      </c>
      <c r="D103" s="132">
        <f>ROUNDDOWN(('PRIHODI 2022'!D103*1.041),-2)</f>
        <v>0</v>
      </c>
      <c r="E103" s="132">
        <f>ROUNDDOWN(('PRIHODI 2022'!E103*1.041),-2)</f>
        <v>0</v>
      </c>
      <c r="F103" s="95">
        <f>ROUNDDOWN(('PRIHODI 2022'!F103*1.041),-2)</f>
        <v>0</v>
      </c>
      <c r="G103" s="132">
        <f>ROUNDDOWN(('PRIHODI 2022'!G103*1.041),-2)</f>
        <v>0</v>
      </c>
      <c r="H103" s="132">
        <f>ROUNDDOWN(('PRIHODI 2022'!H103*1.041),-2)</f>
        <v>0</v>
      </c>
      <c r="I103" s="132">
        <f>ROUNDDOWN(('PRIHODI 2022'!I103*1.041),-2)</f>
        <v>0</v>
      </c>
      <c r="J103" s="132">
        <f>ROUNDDOWN(('PRIHODI 2022'!J103*1.041),-2)</f>
        <v>0</v>
      </c>
      <c r="K103" s="132">
        <f>ROUNDDOWN(('PRIHODI 2022'!K103*1.041),-2)</f>
        <v>0</v>
      </c>
      <c r="L103" s="132">
        <f>ROUNDDOWN(('PRIHODI 2022'!L103*1.041),-2)</f>
        <v>0</v>
      </c>
      <c r="M103" s="132">
        <f>ROUNDDOWN(('PRIHODI 2022'!M103*1.041),-2)</f>
        <v>0</v>
      </c>
      <c r="N103" s="132">
        <f>ROUNDDOWN(('PRIHODI 2022'!N103*1.041),-2)</f>
        <v>0</v>
      </c>
      <c r="O103" s="132">
        <f>ROUNDDOWN(('PRIHODI 2022'!O103*1.041),-2)</f>
        <v>0</v>
      </c>
      <c r="P103" s="132">
        <f>ROUNDDOWN(('PRIHODI 2022'!P103*1.041),-2)</f>
        <v>0</v>
      </c>
    </row>
    <row r="104" spans="1:16" s="131" customFormat="1" ht="25.9" customHeight="1">
      <c r="A104" s="93">
        <v>731</v>
      </c>
      <c r="B104" s="94" t="s">
        <v>280</v>
      </c>
      <c r="C104" s="132">
        <f>ROUNDDOWN(('PRIHODI 2022'!C104*1.041),-2)</f>
        <v>0</v>
      </c>
      <c r="D104" s="132">
        <f>ROUNDDOWN(('PRIHODI 2022'!D104*1.041),-2)</f>
        <v>0</v>
      </c>
      <c r="E104" s="132">
        <f>ROUNDDOWN(('PRIHODI 2022'!E104*1.041),-2)</f>
        <v>0</v>
      </c>
      <c r="F104" s="95">
        <f>ROUNDDOWN(('PRIHODI 2022'!F104*1.041),-2)</f>
        <v>0</v>
      </c>
      <c r="G104" s="132">
        <f>ROUNDDOWN(('PRIHODI 2022'!G104*1.041),-2)</f>
        <v>0</v>
      </c>
      <c r="H104" s="132">
        <f>ROUNDDOWN(('PRIHODI 2022'!H104*1.041),-2)</f>
        <v>0</v>
      </c>
      <c r="I104" s="132">
        <f>ROUNDDOWN(('PRIHODI 2022'!I104*1.041),-2)</f>
        <v>0</v>
      </c>
      <c r="J104" s="132">
        <f>ROUNDDOWN(('PRIHODI 2022'!J104*1.041),-2)</f>
        <v>0</v>
      </c>
      <c r="K104" s="132">
        <f>ROUNDDOWN(('PRIHODI 2022'!K104*1.041),-2)</f>
        <v>0</v>
      </c>
      <c r="L104" s="132">
        <f>ROUNDDOWN(('PRIHODI 2022'!L104*1.041),-2)</f>
        <v>0</v>
      </c>
      <c r="M104" s="132">
        <f>ROUNDDOWN(('PRIHODI 2022'!M104*1.041),-2)</f>
        <v>0</v>
      </c>
      <c r="N104" s="132">
        <f>ROUNDDOWN(('PRIHODI 2022'!N104*1.041),-2)</f>
        <v>0</v>
      </c>
      <c r="O104" s="132">
        <f>ROUNDDOWN(('PRIHODI 2022'!O104*1.041),-2)</f>
        <v>0</v>
      </c>
      <c r="P104" s="132">
        <f>ROUNDDOWN(('PRIHODI 2022'!P104*1.041),-2)</f>
        <v>0</v>
      </c>
    </row>
    <row r="105" spans="1:16" ht="24" customHeight="1">
      <c r="A105" s="106">
        <v>7312</v>
      </c>
      <c r="B105" s="107" t="s">
        <v>29</v>
      </c>
      <c r="C105" s="98">
        <f>ROUNDDOWN(('PRIHODI 2022'!C105*1.041),-2)</f>
        <v>0</v>
      </c>
      <c r="D105" s="99">
        <f>ROUNDDOWN(('PRIHODI 2022'!D105*1.041),-2)</f>
        <v>0</v>
      </c>
      <c r="E105" s="99">
        <f>ROUNDDOWN(('PRIHODI 2022'!E105*1.041),-2)</f>
        <v>0</v>
      </c>
      <c r="F105" s="98">
        <f>ROUNDDOWN(('PRIHODI 2022'!F105*1.041),-2)</f>
        <v>0</v>
      </c>
      <c r="G105" s="99">
        <f>ROUNDDOWN(('PRIHODI 2022'!G105*1.041),-2)</f>
        <v>0</v>
      </c>
      <c r="H105" s="99">
        <f>ROUNDDOWN(('PRIHODI 2022'!H105*1.041),-2)</f>
        <v>0</v>
      </c>
      <c r="I105" s="99">
        <f>ROUNDDOWN(('PRIHODI 2022'!I105*1.041),-2)</f>
        <v>0</v>
      </c>
      <c r="J105" s="99">
        <f>ROUNDDOWN(('PRIHODI 2022'!J105*1.041),-2)</f>
        <v>0</v>
      </c>
      <c r="K105" s="99">
        <f>ROUNDDOWN(('PRIHODI 2022'!K105*1.041),-2)</f>
        <v>0</v>
      </c>
      <c r="L105" s="99">
        <f>ROUNDDOWN(('PRIHODI 2022'!L105*1.041),-2)</f>
        <v>0</v>
      </c>
      <c r="M105" s="99">
        <f>ROUNDDOWN(('PRIHODI 2022'!M105*1.041),-2)</f>
        <v>0</v>
      </c>
      <c r="N105" s="99">
        <f>ROUNDDOWN(('PRIHODI 2022'!N105*1.041),-2)</f>
        <v>0</v>
      </c>
      <c r="O105" s="100">
        <f>ROUNDDOWN(('PRIHODI 2022'!O105*1.041),-2)</f>
        <v>0</v>
      </c>
      <c r="P105" s="99">
        <f>ROUNDDOWN(('PRIHODI 2022'!P105*1.041),-2)</f>
        <v>0</v>
      </c>
    </row>
    <row r="106" spans="1:16" ht="25.9" customHeight="1">
      <c r="A106" s="117">
        <v>92212</v>
      </c>
      <c r="B106" s="118" t="s">
        <v>281</v>
      </c>
      <c r="C106" s="113">
        <f>ROUNDDOWN(('PRIHODI 2022'!C106*1.041),-2)</f>
        <v>0</v>
      </c>
      <c r="D106" s="114">
        <f>ROUNDDOWN(('PRIHODI 2022'!D106*1.041),-2)</f>
        <v>0</v>
      </c>
      <c r="E106" s="114">
        <f>ROUNDDOWN(('PRIHODI 2022'!E106*1.041),-2)</f>
        <v>0</v>
      </c>
      <c r="F106" s="113">
        <f>ROUNDDOWN(('PRIHODI 2022'!F106*1.041),-2)</f>
        <v>0</v>
      </c>
      <c r="G106" s="114">
        <f>ROUNDDOWN(('PRIHODI 2022'!G106*1.041),-2)</f>
        <v>0</v>
      </c>
      <c r="H106" s="114">
        <f>ROUNDDOWN(('PRIHODI 2022'!H106*1.041),-2)</f>
        <v>0</v>
      </c>
      <c r="I106" s="114">
        <f>ROUNDDOWN(('PRIHODI 2022'!I106*1.041),-2)</f>
        <v>0</v>
      </c>
      <c r="J106" s="114">
        <f>ROUNDDOWN(('PRIHODI 2022'!J106*1.041),-2)</f>
        <v>0</v>
      </c>
      <c r="K106" s="114">
        <f>ROUNDDOWN(('PRIHODI 2022'!K106*1.041),-2)</f>
        <v>0</v>
      </c>
      <c r="L106" s="114">
        <f>ROUNDDOWN(('PRIHODI 2022'!L106*1.041),-2)</f>
        <v>0</v>
      </c>
      <c r="M106" s="114">
        <f>ROUNDDOWN(('PRIHODI 2022'!M106*1.041),-2)</f>
        <v>0</v>
      </c>
      <c r="N106" s="114">
        <f>ROUNDDOWN(('PRIHODI 2022'!N106*1.041),-2)</f>
        <v>0</v>
      </c>
      <c r="O106" s="114">
        <f>ROUNDDOWN(('PRIHODI 2022'!O106*1.041),-2)</f>
        <v>0</v>
      </c>
      <c r="P106" s="114">
        <f>ROUNDDOWN(('PRIHODI 2022'!P106*1.041),-2)</f>
        <v>0</v>
      </c>
    </row>
    <row r="107" spans="1:16" ht="25.9" customHeight="1">
      <c r="A107" s="117">
        <v>92222</v>
      </c>
      <c r="B107" s="118" t="s">
        <v>282</v>
      </c>
      <c r="C107" s="113">
        <f>ROUNDDOWN(('PRIHODI 2022'!C107*1.041),-2)</f>
        <v>0</v>
      </c>
      <c r="D107" s="114">
        <f>ROUNDDOWN(('PRIHODI 2022'!D107*1.041),-2)</f>
        <v>0</v>
      </c>
      <c r="E107" s="114">
        <f>ROUNDDOWN(('PRIHODI 2022'!E107*1.041),-2)</f>
        <v>0</v>
      </c>
      <c r="F107" s="113">
        <f>ROUNDDOWN(('PRIHODI 2022'!F107*1.041),-2)</f>
        <v>0</v>
      </c>
      <c r="G107" s="114">
        <f>ROUNDDOWN(('PRIHODI 2022'!G107*1.041),-2)</f>
        <v>0</v>
      </c>
      <c r="H107" s="114">
        <f>ROUNDDOWN(('PRIHODI 2022'!H107*1.041),-2)</f>
        <v>0</v>
      </c>
      <c r="I107" s="114">
        <f>ROUNDDOWN(('PRIHODI 2022'!I107*1.041),-2)</f>
        <v>0</v>
      </c>
      <c r="J107" s="114">
        <f>ROUNDDOWN(('PRIHODI 2022'!J107*1.041),-2)</f>
        <v>0</v>
      </c>
      <c r="K107" s="114">
        <f>ROUNDDOWN(('PRIHODI 2022'!K107*1.041),-2)</f>
        <v>0</v>
      </c>
      <c r="L107" s="114">
        <f>ROUNDDOWN(('PRIHODI 2022'!L107*1.041),-2)</f>
        <v>0</v>
      </c>
      <c r="M107" s="114">
        <f>ROUNDDOWN(('PRIHODI 2022'!M107*1.041),-2)</f>
        <v>0</v>
      </c>
      <c r="N107" s="114">
        <f>ROUNDDOWN(('PRIHODI 2022'!N107*1.041),-2)</f>
        <v>0</v>
      </c>
      <c r="O107" s="114">
        <f>ROUNDDOWN(('PRIHODI 2022'!O107*1.041),-2)</f>
        <v>0</v>
      </c>
      <c r="P107" s="114">
        <f>ROUNDDOWN(('PRIHODI 2022'!P107*1.041),-2)</f>
        <v>0</v>
      </c>
    </row>
    <row r="108" spans="1:16" s="131" customFormat="1" ht="25.9" customHeight="1">
      <c r="A108" s="306" t="s">
        <v>283</v>
      </c>
      <c r="B108" s="307"/>
      <c r="C108" s="132">
        <f>ROUNDDOWN(('PRIHODI 2022'!C108*1.041),-2)</f>
        <v>10083100</v>
      </c>
      <c r="D108" s="132">
        <f>ROUNDDOWN(('PRIHODI 2022'!D108*1.041),-2)</f>
        <v>1687400</v>
      </c>
      <c r="E108" s="132">
        <f>ROUNDDOWN(('PRIHODI 2022'!E108*1.041),-2)</f>
        <v>127000</v>
      </c>
      <c r="F108" s="132">
        <f>ROUNDDOWN(('PRIHODI 2022'!F108*1.041),-2)</f>
        <v>8268600</v>
      </c>
      <c r="G108" s="132">
        <f>ROUNDDOWN(('PRIHODI 2022'!G108*1.041),-2)</f>
        <v>0</v>
      </c>
      <c r="H108" s="132">
        <f>ROUNDDOWN(('PRIHODI 2022'!H108*1.041),-2)</f>
        <v>23900</v>
      </c>
      <c r="I108" s="132">
        <f>ROUNDDOWN(('PRIHODI 2022'!I108*1.041),-2)</f>
        <v>8096800</v>
      </c>
      <c r="J108" s="132">
        <f>ROUNDDOWN(('PRIHODI 2022'!J108*1.041),-2)</f>
        <v>0</v>
      </c>
      <c r="K108" s="132">
        <f>ROUNDDOWN(('PRIHODI 2022'!K108*1.041),-2)</f>
        <v>132200</v>
      </c>
      <c r="L108" s="132">
        <f>ROUNDDOWN(('PRIHODI 2022'!L108*1.041),-2)</f>
        <v>0</v>
      </c>
      <c r="M108" s="132">
        <f>ROUNDDOWN(('PRIHODI 2022'!M108*1.041),-2)</f>
        <v>0</v>
      </c>
      <c r="N108" s="132">
        <f>ROUNDDOWN(('PRIHODI 2022'!N108*1.041),-2)</f>
        <v>15600</v>
      </c>
      <c r="O108" s="132">
        <f>ROUNDDOWN(('PRIHODI 2022'!O108*1.041),-2)</f>
        <v>0</v>
      </c>
      <c r="P108" s="132">
        <f>ROUNDDOWN(('PRIHODI 2022'!P108*1.041),-2)</f>
        <v>0</v>
      </c>
    </row>
    <row r="109" spans="1:16" s="135" customFormat="1" ht="25.9" customHeight="1">
      <c r="A109" s="119" t="s">
        <v>284</v>
      </c>
      <c r="B109" s="120" t="s">
        <v>285</v>
      </c>
      <c r="C109" s="113">
        <f>ROUNDDOWN(('PRIHODI 2022'!C109*1.041),-2)</f>
        <v>390300</v>
      </c>
      <c r="D109" s="121">
        <f>ROUNDDOWN(('PRIHODI 2022'!D109*1.041),-2)</f>
        <v>0</v>
      </c>
      <c r="E109" s="121">
        <f>ROUNDDOWN(('PRIHODI 2022'!E109*1.041),-2)</f>
        <v>0</v>
      </c>
      <c r="F109" s="121">
        <f>ROUNDDOWN(('PRIHODI 2022'!F109*1.041),-2)</f>
        <v>390300</v>
      </c>
      <c r="G109" s="121">
        <f>ROUNDDOWN(('PRIHODI 2022'!G109*1.041),-2)</f>
        <v>0</v>
      </c>
      <c r="H109" s="121">
        <f>ROUNDDOWN(('PRIHODI 2022'!H109*1.041),-2)</f>
        <v>52000</v>
      </c>
      <c r="I109" s="121">
        <f>ROUNDDOWN(('PRIHODI 2022'!I109*1.041),-2)</f>
        <v>201900</v>
      </c>
      <c r="J109" s="121">
        <f>ROUNDDOWN(('PRIHODI 2022'!J109*1.041),-2)</f>
        <v>0</v>
      </c>
      <c r="K109" s="121">
        <f>ROUNDDOWN(('PRIHODI 2022'!K109*1.041),-2)</f>
        <v>136300</v>
      </c>
      <c r="L109" s="121">
        <f>ROUNDDOWN(('PRIHODI 2022'!L109*1.041),-2)</f>
        <v>0</v>
      </c>
      <c r="M109" s="121">
        <f>ROUNDDOWN(('PRIHODI 2022'!M109*1.041),-2)</f>
        <v>0</v>
      </c>
      <c r="N109" s="121">
        <f>ROUNDDOWN(('PRIHODI 2022'!N109*1.041),-2)</f>
        <v>0</v>
      </c>
      <c r="O109" s="121">
        <f>ROUNDDOWN(('PRIHODI 2022'!O109*1.041),-2)</f>
        <v>0</v>
      </c>
      <c r="P109" s="121">
        <f>ROUNDDOWN(('PRIHODI 2022'!P109*1.041),-2)</f>
        <v>0</v>
      </c>
    </row>
    <row r="110" spans="1:16" s="131" customFormat="1" ht="25.9" customHeight="1">
      <c r="A110" s="306" t="s">
        <v>286</v>
      </c>
      <c r="B110" s="307"/>
      <c r="C110" s="132">
        <f>ROUNDDOWN(('PRIHODI 2022'!C110*1.041),-2)</f>
        <v>10473500</v>
      </c>
      <c r="D110" s="132">
        <f>ROUNDDOWN(('PRIHODI 2022'!D110*1.041),-2)</f>
        <v>1687400</v>
      </c>
      <c r="E110" s="132">
        <f>ROUNDDOWN(('PRIHODI 2022'!E110*1.041),-2)</f>
        <v>127000</v>
      </c>
      <c r="F110" s="132">
        <f>ROUNDDOWN(('PRIHODI 2022'!F110*1.041),-2)</f>
        <v>8659000</v>
      </c>
      <c r="G110" s="132">
        <f>ROUNDDOWN(('PRIHODI 2022'!G110*1.041),-2)</f>
        <v>0</v>
      </c>
      <c r="H110" s="132">
        <f>ROUNDDOWN(('PRIHODI 2022'!H110*1.041),-2)</f>
        <v>75900</v>
      </c>
      <c r="I110" s="132">
        <f>ROUNDDOWN(('PRIHODI 2022'!I110*1.041),-2)</f>
        <v>8298800</v>
      </c>
      <c r="J110" s="132">
        <f>ROUNDDOWN(('PRIHODI 2022'!J110*1.041),-2)</f>
        <v>0</v>
      </c>
      <c r="K110" s="132">
        <f>ROUNDDOWN(('PRIHODI 2022'!K110*1.041),-2)</f>
        <v>268500</v>
      </c>
      <c r="L110" s="132">
        <f>ROUNDDOWN(('PRIHODI 2022'!L110*1.041),-2)</f>
        <v>0</v>
      </c>
      <c r="M110" s="132">
        <f>ROUNDDOWN(('PRIHODI 2022'!M110*1.041),-2)</f>
        <v>0</v>
      </c>
      <c r="N110" s="132">
        <f>ROUNDDOWN(('PRIHODI 2022'!N110*1.041),-2)</f>
        <v>15600</v>
      </c>
      <c r="O110" s="132">
        <f>ROUNDDOWN(('PRIHODI 2022'!O110*1.041),-2)</f>
        <v>0</v>
      </c>
      <c r="P110" s="132">
        <f>ROUNDDOWN(('PRIHODI 2022'!P110*1.041),-2)</f>
        <v>0</v>
      </c>
    </row>
    <row r="111" spans="1:16" s="131" customFormat="1" ht="25.9" customHeight="1">
      <c r="A111" s="93">
        <v>8</v>
      </c>
      <c r="B111" s="94" t="s">
        <v>287</v>
      </c>
      <c r="C111" s="132">
        <f>ROUNDDOWN(('PRIHODI 2022'!C111*1.041),-2)</f>
        <v>0</v>
      </c>
      <c r="D111" s="132">
        <f>ROUNDDOWN(('PRIHODI 2022'!D111*1.041),-2)</f>
        <v>0</v>
      </c>
      <c r="E111" s="132">
        <f>ROUNDDOWN(('PRIHODI 2022'!E111*1.041),-2)</f>
        <v>0</v>
      </c>
      <c r="F111" s="95">
        <f>ROUNDDOWN(('PRIHODI 2022'!F111*1.041),-2)</f>
        <v>0</v>
      </c>
      <c r="G111" s="132">
        <f>ROUNDDOWN(('PRIHODI 2022'!G111*1.041),-2)</f>
        <v>0</v>
      </c>
      <c r="H111" s="132">
        <f>ROUNDDOWN(('PRIHODI 2022'!H111*1.041),-2)</f>
        <v>0</v>
      </c>
      <c r="I111" s="132">
        <f>ROUNDDOWN(('PRIHODI 2022'!I111*1.041),-2)</f>
        <v>0</v>
      </c>
      <c r="J111" s="132">
        <f>ROUNDDOWN(('PRIHODI 2022'!J111*1.041),-2)</f>
        <v>0</v>
      </c>
      <c r="K111" s="132">
        <f>ROUNDDOWN(('PRIHODI 2022'!K111*1.041),-2)</f>
        <v>0</v>
      </c>
      <c r="L111" s="132">
        <f>ROUNDDOWN(('PRIHODI 2022'!L111*1.041),-2)</f>
        <v>0</v>
      </c>
      <c r="M111" s="132">
        <f>ROUNDDOWN(('PRIHODI 2022'!M111*1.041),-2)</f>
        <v>0</v>
      </c>
      <c r="N111" s="132">
        <f>ROUNDDOWN(('PRIHODI 2022'!N111*1.041),-2)</f>
        <v>0</v>
      </c>
      <c r="O111" s="132">
        <f>ROUNDDOWN(('PRIHODI 2022'!O111*1.041),-2)</f>
        <v>0</v>
      </c>
      <c r="P111" s="132">
        <f>ROUNDDOWN(('PRIHODI 2022'!P111*1.041),-2)</f>
        <v>0</v>
      </c>
    </row>
    <row r="112" spans="1:16" s="131" customFormat="1" ht="25.9" customHeight="1">
      <c r="A112" s="93" t="s">
        <v>288</v>
      </c>
      <c r="B112" s="122" t="s">
        <v>289</v>
      </c>
      <c r="C112" s="132">
        <f>ROUNDDOWN(('PRIHODI 2022'!C112*1.041),-2)</f>
        <v>0</v>
      </c>
      <c r="D112" s="132">
        <f>ROUNDDOWN(('PRIHODI 2022'!D112*1.041),-2)</f>
        <v>0</v>
      </c>
      <c r="E112" s="132">
        <f>ROUNDDOWN(('PRIHODI 2022'!E112*1.041),-2)</f>
        <v>0</v>
      </c>
      <c r="F112" s="95">
        <f>ROUNDDOWN(('PRIHODI 2022'!F112*1.041),-2)</f>
        <v>0</v>
      </c>
      <c r="G112" s="132">
        <f>ROUNDDOWN(('PRIHODI 2022'!G112*1.041),-2)</f>
        <v>0</v>
      </c>
      <c r="H112" s="132">
        <f>ROUNDDOWN(('PRIHODI 2022'!H112*1.041),-2)</f>
        <v>0</v>
      </c>
      <c r="I112" s="132">
        <f>ROUNDDOWN(('PRIHODI 2022'!I112*1.041),-2)</f>
        <v>0</v>
      </c>
      <c r="J112" s="132">
        <f>ROUNDDOWN(('PRIHODI 2022'!J112*1.041),-2)</f>
        <v>0</v>
      </c>
      <c r="K112" s="132">
        <f>ROUNDDOWN(('PRIHODI 2022'!K112*1.041),-2)</f>
        <v>0</v>
      </c>
      <c r="L112" s="132">
        <f>ROUNDDOWN(('PRIHODI 2022'!L112*1.041),-2)</f>
        <v>0</v>
      </c>
      <c r="M112" s="132">
        <f>ROUNDDOWN(('PRIHODI 2022'!M112*1.041),-2)</f>
        <v>0</v>
      </c>
      <c r="N112" s="132">
        <f>ROUNDDOWN(('PRIHODI 2022'!N112*1.041),-2)</f>
        <v>0</v>
      </c>
      <c r="O112" s="132">
        <f>ROUNDDOWN(('PRIHODI 2022'!O112*1.041),-2)</f>
        <v>0</v>
      </c>
      <c r="P112" s="132">
        <f>ROUNDDOWN(('PRIHODI 2022'!P112*1.041),-2)</f>
        <v>0</v>
      </c>
    </row>
    <row r="113" spans="1:16" s="131" customFormat="1" ht="25.9" customHeight="1">
      <c r="A113" s="93" t="s">
        <v>290</v>
      </c>
      <c r="B113" s="137" t="s">
        <v>291</v>
      </c>
      <c r="C113" s="132">
        <f>ROUNDDOWN(('PRIHODI 2022'!C113*1.041),-2)</f>
        <v>0</v>
      </c>
      <c r="D113" s="132">
        <f>ROUNDDOWN(('PRIHODI 2022'!D113*1.041),-2)</f>
        <v>0</v>
      </c>
      <c r="E113" s="132">
        <f>ROUNDDOWN(('PRIHODI 2022'!E113*1.041),-2)</f>
        <v>0</v>
      </c>
      <c r="F113" s="95">
        <f>ROUNDDOWN(('PRIHODI 2022'!F113*1.041),-2)</f>
        <v>0</v>
      </c>
      <c r="G113" s="132">
        <f>ROUNDDOWN(('PRIHODI 2022'!G113*1.041),-2)</f>
        <v>0</v>
      </c>
      <c r="H113" s="132">
        <f>ROUNDDOWN(('PRIHODI 2022'!H113*1.041),-2)</f>
        <v>0</v>
      </c>
      <c r="I113" s="132">
        <f>ROUNDDOWN(('PRIHODI 2022'!I113*1.041),-2)</f>
        <v>0</v>
      </c>
      <c r="J113" s="132">
        <f>ROUNDDOWN(('PRIHODI 2022'!J113*1.041),-2)</f>
        <v>0</v>
      </c>
      <c r="K113" s="132">
        <f>ROUNDDOWN(('PRIHODI 2022'!K113*1.041),-2)</f>
        <v>0</v>
      </c>
      <c r="L113" s="132">
        <f>ROUNDDOWN(('PRIHODI 2022'!L113*1.041),-2)</f>
        <v>0</v>
      </c>
      <c r="M113" s="132">
        <f>ROUNDDOWN(('PRIHODI 2022'!M113*1.041),-2)</f>
        <v>0</v>
      </c>
      <c r="N113" s="132">
        <f>ROUNDDOWN(('PRIHODI 2022'!N113*1.041),-2)</f>
        <v>0</v>
      </c>
      <c r="O113" s="132">
        <f>ROUNDDOWN(('PRIHODI 2022'!O113*1.041),-2)</f>
        <v>0</v>
      </c>
      <c r="P113" s="132">
        <f>ROUNDDOWN(('PRIHODI 2022'!P113*1.041),-2)</f>
        <v>0</v>
      </c>
    </row>
    <row r="114" spans="1:16" ht="24" customHeight="1">
      <c r="A114" s="96" t="s">
        <v>292</v>
      </c>
      <c r="B114" s="138" t="s">
        <v>293</v>
      </c>
      <c r="C114" s="98">
        <f>ROUNDDOWN(('PRIHODI 2022'!C114*1.041),-2)</f>
        <v>0</v>
      </c>
      <c r="D114" s="99">
        <f>ROUNDDOWN(('PRIHODI 2022'!D114*1.041),-2)</f>
        <v>0</v>
      </c>
      <c r="E114" s="99">
        <f>ROUNDDOWN(('PRIHODI 2022'!E114*1.041),-2)</f>
        <v>0</v>
      </c>
      <c r="F114" s="98">
        <f>ROUNDDOWN(('PRIHODI 2022'!F114*1.041),-2)</f>
        <v>0</v>
      </c>
      <c r="G114" s="100">
        <f>ROUNDDOWN(('PRIHODI 2022'!G114*1.041),-2)</f>
        <v>0</v>
      </c>
      <c r="H114" s="100">
        <f>ROUNDDOWN(('PRIHODI 2022'!H114*1.041),-2)</f>
        <v>0</v>
      </c>
      <c r="I114" s="100">
        <f>ROUNDDOWN(('PRIHODI 2022'!I114*1.041),-2)</f>
        <v>0</v>
      </c>
      <c r="J114" s="100">
        <f>ROUNDDOWN(('PRIHODI 2022'!J114*1.041),-2)</f>
        <v>0</v>
      </c>
      <c r="K114" s="100">
        <f>ROUNDDOWN(('PRIHODI 2022'!K114*1.041),-2)</f>
        <v>0</v>
      </c>
      <c r="L114" s="100">
        <f>ROUNDDOWN(('PRIHODI 2022'!L114*1.041),-2)</f>
        <v>0</v>
      </c>
      <c r="M114" s="100">
        <f>ROUNDDOWN(('PRIHODI 2022'!M114*1.041),-2)</f>
        <v>0</v>
      </c>
      <c r="N114" s="100">
        <f>ROUNDDOWN(('PRIHODI 2022'!N114*1.041),-2)</f>
        <v>0</v>
      </c>
      <c r="O114" s="100">
        <f>ROUNDDOWN(('PRIHODI 2022'!O114*1.041),-2)</f>
        <v>0</v>
      </c>
      <c r="P114" s="100">
        <f>ROUNDDOWN(('PRIHODI 2022'!P114*1.041),-2)</f>
        <v>0</v>
      </c>
    </row>
    <row r="115" spans="1:16" s="131" customFormat="1" ht="25.9" customHeight="1">
      <c r="A115" s="139">
        <v>813</v>
      </c>
      <c r="B115" s="123" t="s">
        <v>294</v>
      </c>
      <c r="C115" s="132">
        <f>ROUNDDOWN(('PRIHODI 2022'!C115*1.041),-2)</f>
        <v>0</v>
      </c>
      <c r="D115" s="132">
        <f>ROUNDDOWN(('PRIHODI 2022'!D115*1.041),-2)</f>
        <v>0</v>
      </c>
      <c r="E115" s="132">
        <f>ROUNDDOWN(('PRIHODI 2022'!E115*1.041),-2)</f>
        <v>0</v>
      </c>
      <c r="F115" s="95">
        <f>ROUNDDOWN(('PRIHODI 2022'!F115*1.041),-2)</f>
        <v>0</v>
      </c>
      <c r="G115" s="132">
        <f>ROUNDDOWN(('PRIHODI 2022'!G115*1.041),-2)</f>
        <v>0</v>
      </c>
      <c r="H115" s="132">
        <f>ROUNDDOWN(('PRIHODI 2022'!H115*1.041),-2)</f>
        <v>0</v>
      </c>
      <c r="I115" s="132">
        <f>ROUNDDOWN(('PRIHODI 2022'!I115*1.041),-2)</f>
        <v>0</v>
      </c>
      <c r="J115" s="132">
        <f>ROUNDDOWN(('PRIHODI 2022'!J115*1.041),-2)</f>
        <v>0</v>
      </c>
      <c r="K115" s="132">
        <f>ROUNDDOWN(('PRIHODI 2022'!K115*1.041),-2)</f>
        <v>0</v>
      </c>
      <c r="L115" s="132">
        <f>ROUNDDOWN(('PRIHODI 2022'!L115*1.041),-2)</f>
        <v>0</v>
      </c>
      <c r="M115" s="132">
        <f>ROUNDDOWN(('PRIHODI 2022'!M115*1.041),-2)</f>
        <v>0</v>
      </c>
      <c r="N115" s="132">
        <f>ROUNDDOWN(('PRIHODI 2022'!N115*1.041),-2)</f>
        <v>0</v>
      </c>
      <c r="O115" s="132">
        <f>ROUNDDOWN(('PRIHODI 2022'!O115*1.041),-2)</f>
        <v>0</v>
      </c>
      <c r="P115" s="132">
        <f>ROUNDDOWN(('PRIHODI 2022'!P115*1.041),-2)</f>
        <v>0</v>
      </c>
    </row>
    <row r="116" spans="1:16" ht="24" customHeight="1">
      <c r="A116" s="140">
        <v>8134</v>
      </c>
      <c r="B116" s="124" t="s">
        <v>295</v>
      </c>
      <c r="C116" s="98">
        <f>ROUNDDOWN(('PRIHODI 2022'!C116*1.041),-2)</f>
        <v>0</v>
      </c>
      <c r="D116" s="99">
        <f>ROUNDDOWN(('PRIHODI 2022'!D116*1.041),-2)</f>
        <v>0</v>
      </c>
      <c r="E116" s="99">
        <f>ROUNDDOWN(('PRIHODI 2022'!E116*1.041),-2)</f>
        <v>0</v>
      </c>
      <c r="F116" s="98">
        <f>ROUNDDOWN(('PRIHODI 2022'!F116*1.041),-2)</f>
        <v>0</v>
      </c>
      <c r="G116" s="100">
        <f>ROUNDDOWN(('PRIHODI 2022'!G116*1.041),-2)</f>
        <v>0</v>
      </c>
      <c r="H116" s="100">
        <f>ROUNDDOWN(('PRIHODI 2022'!H116*1.041),-2)</f>
        <v>0</v>
      </c>
      <c r="I116" s="100">
        <f>ROUNDDOWN(('PRIHODI 2022'!I116*1.041),-2)</f>
        <v>0</v>
      </c>
      <c r="J116" s="100">
        <f>ROUNDDOWN(('PRIHODI 2022'!J116*1.041),-2)</f>
        <v>0</v>
      </c>
      <c r="K116" s="100">
        <f>ROUNDDOWN(('PRIHODI 2022'!K116*1.041),-2)</f>
        <v>0</v>
      </c>
      <c r="L116" s="100">
        <f>ROUNDDOWN(('PRIHODI 2022'!L116*1.041),-2)</f>
        <v>0</v>
      </c>
      <c r="M116" s="100">
        <f>ROUNDDOWN(('PRIHODI 2022'!M116*1.041),-2)</f>
        <v>0</v>
      </c>
      <c r="N116" s="100">
        <f>ROUNDDOWN(('PRIHODI 2022'!N116*1.041),-2)</f>
        <v>0</v>
      </c>
      <c r="O116" s="100">
        <f>ROUNDDOWN(('PRIHODI 2022'!O116*1.041),-2)</f>
        <v>0</v>
      </c>
      <c r="P116" s="100">
        <f>ROUNDDOWN(('PRIHODI 2022'!P116*1.041),-2)</f>
        <v>0</v>
      </c>
    </row>
    <row r="117" spans="1:16" s="131" customFormat="1" ht="25.9" customHeight="1">
      <c r="A117" s="93" t="s">
        <v>296</v>
      </c>
      <c r="B117" s="94" t="s">
        <v>297</v>
      </c>
      <c r="C117" s="132">
        <f>ROUNDDOWN(('PRIHODI 2022'!C117*1.041),-2)</f>
        <v>0</v>
      </c>
      <c r="D117" s="132">
        <f>ROUNDDOWN(('PRIHODI 2022'!D117*1.041),-2)</f>
        <v>0</v>
      </c>
      <c r="E117" s="132">
        <f>ROUNDDOWN(('PRIHODI 2022'!E117*1.041),-2)</f>
        <v>0</v>
      </c>
      <c r="F117" s="95">
        <f>ROUNDDOWN(('PRIHODI 2022'!F117*1.041),-2)</f>
        <v>0</v>
      </c>
      <c r="G117" s="132">
        <f>ROUNDDOWN(('PRIHODI 2022'!G117*1.041),-2)</f>
        <v>0</v>
      </c>
      <c r="H117" s="132">
        <f>ROUNDDOWN(('PRIHODI 2022'!H117*1.041),-2)</f>
        <v>0</v>
      </c>
      <c r="I117" s="132">
        <f>ROUNDDOWN(('PRIHODI 2022'!I117*1.041),-2)</f>
        <v>0</v>
      </c>
      <c r="J117" s="132">
        <f>ROUNDDOWN(('PRIHODI 2022'!J117*1.041),-2)</f>
        <v>0</v>
      </c>
      <c r="K117" s="132">
        <f>ROUNDDOWN(('PRIHODI 2022'!K117*1.041),-2)</f>
        <v>0</v>
      </c>
      <c r="L117" s="132">
        <f>ROUNDDOWN(('PRIHODI 2022'!L117*1.041),-2)</f>
        <v>0</v>
      </c>
      <c r="M117" s="132">
        <f>ROUNDDOWN(('PRIHODI 2022'!M117*1.041),-2)</f>
        <v>0</v>
      </c>
      <c r="N117" s="132">
        <f>ROUNDDOWN(('PRIHODI 2022'!N117*1.041),-2)</f>
        <v>0</v>
      </c>
      <c r="O117" s="132">
        <f>ROUNDDOWN(('PRIHODI 2022'!O117*1.041),-2)</f>
        <v>0</v>
      </c>
      <c r="P117" s="132">
        <f>ROUNDDOWN(('PRIHODI 2022'!P117*1.041),-2)</f>
        <v>0</v>
      </c>
    </row>
    <row r="118" spans="1:16" ht="24" customHeight="1">
      <c r="A118" s="141">
        <v>8181</v>
      </c>
      <c r="B118" s="141" t="s">
        <v>298</v>
      </c>
      <c r="C118" s="98">
        <f>ROUNDDOWN(('PRIHODI 2022'!C118*1.041),-2)</f>
        <v>0</v>
      </c>
      <c r="D118" s="99">
        <f>ROUNDDOWN(('PRIHODI 2022'!D118*1.041),-2)</f>
        <v>0</v>
      </c>
      <c r="E118" s="99">
        <f>ROUNDDOWN(('PRIHODI 2022'!E118*1.041),-2)</f>
        <v>0</v>
      </c>
      <c r="F118" s="98">
        <f>ROUNDDOWN(('PRIHODI 2022'!F118*1.041),-2)</f>
        <v>0</v>
      </c>
      <c r="G118" s="100">
        <f>ROUNDDOWN(('PRIHODI 2022'!G118*1.041),-2)</f>
        <v>0</v>
      </c>
      <c r="H118" s="100">
        <f>ROUNDDOWN(('PRIHODI 2022'!H118*1.041),-2)</f>
        <v>0</v>
      </c>
      <c r="I118" s="100">
        <f>ROUNDDOWN(('PRIHODI 2022'!I118*1.041),-2)</f>
        <v>0</v>
      </c>
      <c r="J118" s="100">
        <f>ROUNDDOWN(('PRIHODI 2022'!J118*1.041),-2)</f>
        <v>0</v>
      </c>
      <c r="K118" s="100">
        <f>ROUNDDOWN(('PRIHODI 2022'!K118*1.041),-2)</f>
        <v>0</v>
      </c>
      <c r="L118" s="100">
        <f>ROUNDDOWN(('PRIHODI 2022'!L118*1.041),-2)</f>
        <v>0</v>
      </c>
      <c r="M118" s="100">
        <f>ROUNDDOWN(('PRIHODI 2022'!M118*1.041),-2)</f>
        <v>0</v>
      </c>
      <c r="N118" s="100">
        <f>ROUNDDOWN(('PRIHODI 2022'!N118*1.041),-2)</f>
        <v>0</v>
      </c>
      <c r="O118" s="100">
        <f>ROUNDDOWN(('PRIHODI 2022'!O118*1.041),-2)</f>
        <v>0</v>
      </c>
      <c r="P118" s="100">
        <f>ROUNDDOWN(('PRIHODI 2022'!P118*1.041),-2)</f>
        <v>0</v>
      </c>
    </row>
    <row r="119" spans="1:16" s="131" customFormat="1" ht="25.9" customHeight="1">
      <c r="A119" s="142">
        <v>83</v>
      </c>
      <c r="B119" s="122" t="s">
        <v>299</v>
      </c>
      <c r="C119" s="132">
        <f>ROUNDDOWN(('PRIHODI 2022'!C119*1.041),-2)</f>
        <v>0</v>
      </c>
      <c r="D119" s="132">
        <f>ROUNDDOWN(('PRIHODI 2022'!D119*1.041),-2)</f>
        <v>0</v>
      </c>
      <c r="E119" s="132">
        <f>ROUNDDOWN(('PRIHODI 2022'!E119*1.041),-2)</f>
        <v>0</v>
      </c>
      <c r="F119" s="95">
        <f>ROUNDDOWN(('PRIHODI 2022'!F119*1.041),-2)</f>
        <v>0</v>
      </c>
      <c r="G119" s="132">
        <f>ROUNDDOWN(('PRIHODI 2022'!G119*1.041),-2)</f>
        <v>0</v>
      </c>
      <c r="H119" s="132">
        <f>ROUNDDOWN(('PRIHODI 2022'!H119*1.041),-2)</f>
        <v>0</v>
      </c>
      <c r="I119" s="132">
        <f>ROUNDDOWN(('PRIHODI 2022'!I119*1.041),-2)</f>
        <v>0</v>
      </c>
      <c r="J119" s="132">
        <f>ROUNDDOWN(('PRIHODI 2022'!J119*1.041),-2)</f>
        <v>0</v>
      </c>
      <c r="K119" s="132">
        <f>ROUNDDOWN(('PRIHODI 2022'!K119*1.041),-2)</f>
        <v>0</v>
      </c>
      <c r="L119" s="132">
        <f>ROUNDDOWN(('PRIHODI 2022'!L119*1.041),-2)</f>
        <v>0</v>
      </c>
      <c r="M119" s="132">
        <f>ROUNDDOWN(('PRIHODI 2022'!M119*1.041),-2)</f>
        <v>0</v>
      </c>
      <c r="N119" s="132">
        <f>ROUNDDOWN(('PRIHODI 2022'!N119*1.041),-2)</f>
        <v>0</v>
      </c>
      <c r="O119" s="132">
        <f>ROUNDDOWN(('PRIHODI 2022'!O119*1.041),-2)</f>
        <v>0</v>
      </c>
      <c r="P119" s="132">
        <f>ROUNDDOWN(('PRIHODI 2022'!P119*1.041),-2)</f>
        <v>0</v>
      </c>
    </row>
    <row r="120" spans="1:16" s="131" customFormat="1" ht="25.9" customHeight="1">
      <c r="A120" s="142">
        <v>833</v>
      </c>
      <c r="B120" s="142" t="s">
        <v>300</v>
      </c>
      <c r="C120" s="132">
        <f>ROUNDDOWN(('PRIHODI 2022'!C120*1.041),-2)</f>
        <v>0</v>
      </c>
      <c r="D120" s="132">
        <f>ROUNDDOWN(('PRIHODI 2022'!D120*1.041),-2)</f>
        <v>0</v>
      </c>
      <c r="E120" s="132">
        <f>ROUNDDOWN(('PRIHODI 2022'!E120*1.041),-2)</f>
        <v>0</v>
      </c>
      <c r="F120" s="95">
        <f>ROUNDDOWN(('PRIHODI 2022'!F120*1.041),-2)</f>
        <v>0</v>
      </c>
      <c r="G120" s="132">
        <f>ROUNDDOWN(('PRIHODI 2022'!G120*1.041),-2)</f>
        <v>0</v>
      </c>
      <c r="H120" s="132">
        <f>ROUNDDOWN(('PRIHODI 2022'!H120*1.041),-2)</f>
        <v>0</v>
      </c>
      <c r="I120" s="132">
        <f>ROUNDDOWN(('PRIHODI 2022'!I120*1.041),-2)</f>
        <v>0</v>
      </c>
      <c r="J120" s="132">
        <f>ROUNDDOWN(('PRIHODI 2022'!J120*1.041),-2)</f>
        <v>0</v>
      </c>
      <c r="K120" s="132">
        <f>ROUNDDOWN(('PRIHODI 2022'!K120*1.041),-2)</f>
        <v>0</v>
      </c>
      <c r="L120" s="132">
        <f>ROUNDDOWN(('PRIHODI 2022'!L120*1.041),-2)</f>
        <v>0</v>
      </c>
      <c r="M120" s="132">
        <f>ROUNDDOWN(('PRIHODI 2022'!M120*1.041),-2)</f>
        <v>0</v>
      </c>
      <c r="N120" s="132">
        <f>ROUNDDOWN(('PRIHODI 2022'!N120*1.041),-2)</f>
        <v>0</v>
      </c>
      <c r="O120" s="132">
        <f>ROUNDDOWN(('PRIHODI 2022'!O120*1.041),-2)</f>
        <v>0</v>
      </c>
      <c r="P120" s="132">
        <f>ROUNDDOWN(('PRIHODI 2022'!P120*1.041),-2)</f>
        <v>0</v>
      </c>
    </row>
    <row r="121" spans="1:16" ht="24" customHeight="1">
      <c r="A121" s="141">
        <v>8331</v>
      </c>
      <c r="B121" s="141" t="s">
        <v>301</v>
      </c>
      <c r="C121" s="98">
        <f>ROUNDDOWN(('PRIHODI 2022'!C121*1.041),-2)</f>
        <v>0</v>
      </c>
      <c r="D121" s="99">
        <f>ROUNDDOWN(('PRIHODI 2022'!D121*1.041),-2)</f>
        <v>0</v>
      </c>
      <c r="E121" s="99">
        <f>ROUNDDOWN(('PRIHODI 2022'!E121*1.041),-2)</f>
        <v>0</v>
      </c>
      <c r="F121" s="98">
        <f>ROUNDDOWN(('PRIHODI 2022'!F121*1.041),-2)</f>
        <v>0</v>
      </c>
      <c r="G121" s="100">
        <f>ROUNDDOWN(('PRIHODI 2022'!G121*1.041),-2)</f>
        <v>0</v>
      </c>
      <c r="H121" s="100">
        <f>ROUNDDOWN(('PRIHODI 2022'!H121*1.041),-2)</f>
        <v>0</v>
      </c>
      <c r="I121" s="100">
        <f>ROUNDDOWN(('PRIHODI 2022'!I121*1.041),-2)</f>
        <v>0</v>
      </c>
      <c r="J121" s="100">
        <f>ROUNDDOWN(('PRIHODI 2022'!J121*1.041),-2)</f>
        <v>0</v>
      </c>
      <c r="K121" s="100">
        <f>ROUNDDOWN(('PRIHODI 2022'!K121*1.041),-2)</f>
        <v>0</v>
      </c>
      <c r="L121" s="100">
        <f>ROUNDDOWN(('PRIHODI 2022'!L121*1.041),-2)</f>
        <v>0</v>
      </c>
      <c r="M121" s="100">
        <f>ROUNDDOWN(('PRIHODI 2022'!M121*1.041),-2)</f>
        <v>0</v>
      </c>
      <c r="N121" s="100">
        <f>ROUNDDOWN(('PRIHODI 2022'!N121*1.041),-2)</f>
        <v>0</v>
      </c>
      <c r="O121" s="100">
        <f>ROUNDDOWN(('PRIHODI 2022'!O121*1.041),-2)</f>
        <v>0</v>
      </c>
      <c r="P121" s="100">
        <f>ROUNDDOWN(('PRIHODI 2022'!P121*1.041),-2)</f>
        <v>0</v>
      </c>
    </row>
    <row r="122" spans="1:16" s="131" customFormat="1" ht="25.9" customHeight="1">
      <c r="A122" s="93">
        <v>84</v>
      </c>
      <c r="B122" s="94" t="s">
        <v>302</v>
      </c>
      <c r="C122" s="132">
        <f>ROUNDDOWN(('PRIHODI 2022'!C122*1.041),-2)</f>
        <v>0</v>
      </c>
      <c r="D122" s="132">
        <f>ROUNDDOWN(('PRIHODI 2022'!D122*1.041),-2)</f>
        <v>0</v>
      </c>
      <c r="E122" s="132">
        <f>ROUNDDOWN(('PRIHODI 2022'!E122*1.041),-2)</f>
        <v>0</v>
      </c>
      <c r="F122" s="95">
        <f>ROUNDDOWN(('PRIHODI 2022'!F122*1.041),-2)</f>
        <v>0</v>
      </c>
      <c r="G122" s="132">
        <f>ROUNDDOWN(('PRIHODI 2022'!G122*1.041),-2)</f>
        <v>0</v>
      </c>
      <c r="H122" s="132">
        <f>ROUNDDOWN(('PRIHODI 2022'!H122*1.041),-2)</f>
        <v>0</v>
      </c>
      <c r="I122" s="132">
        <f>ROUNDDOWN(('PRIHODI 2022'!I122*1.041),-2)</f>
        <v>0</v>
      </c>
      <c r="J122" s="132">
        <f>ROUNDDOWN(('PRIHODI 2022'!J122*1.041),-2)</f>
        <v>0</v>
      </c>
      <c r="K122" s="132">
        <f>ROUNDDOWN(('PRIHODI 2022'!K122*1.041),-2)</f>
        <v>0</v>
      </c>
      <c r="L122" s="132">
        <f>ROUNDDOWN(('PRIHODI 2022'!L122*1.041),-2)</f>
        <v>0</v>
      </c>
      <c r="M122" s="132">
        <f>ROUNDDOWN(('PRIHODI 2022'!M122*1.041),-2)</f>
        <v>0</v>
      </c>
      <c r="N122" s="132">
        <f>ROUNDDOWN(('PRIHODI 2022'!N122*1.041),-2)</f>
        <v>0</v>
      </c>
      <c r="O122" s="132">
        <f>ROUNDDOWN(('PRIHODI 2022'!O122*1.041),-2)</f>
        <v>0</v>
      </c>
      <c r="P122" s="132">
        <f>ROUNDDOWN(('PRIHODI 2022'!P122*1.041),-2)</f>
        <v>0</v>
      </c>
    </row>
    <row r="123" spans="1:16" s="131" customFormat="1" ht="25.9" customHeight="1">
      <c r="A123" s="93" t="s">
        <v>303</v>
      </c>
      <c r="B123" s="125" t="s">
        <v>304</v>
      </c>
      <c r="C123" s="132">
        <f>ROUNDDOWN(('PRIHODI 2022'!C123*1.041),-2)</f>
        <v>0</v>
      </c>
      <c r="D123" s="132">
        <f>ROUNDDOWN(('PRIHODI 2022'!D123*1.041),-2)</f>
        <v>0</v>
      </c>
      <c r="E123" s="132">
        <f>ROUNDDOWN(('PRIHODI 2022'!E123*1.041),-2)</f>
        <v>0</v>
      </c>
      <c r="F123" s="95">
        <f>ROUNDDOWN(('PRIHODI 2022'!F123*1.041),-2)</f>
        <v>0</v>
      </c>
      <c r="G123" s="132">
        <f>ROUNDDOWN(('PRIHODI 2022'!G123*1.041),-2)</f>
        <v>0</v>
      </c>
      <c r="H123" s="132">
        <f>ROUNDDOWN(('PRIHODI 2022'!H123*1.041),-2)</f>
        <v>0</v>
      </c>
      <c r="I123" s="132">
        <f>ROUNDDOWN(('PRIHODI 2022'!I123*1.041),-2)</f>
        <v>0</v>
      </c>
      <c r="J123" s="132">
        <f>ROUNDDOWN(('PRIHODI 2022'!J123*1.041),-2)</f>
        <v>0</v>
      </c>
      <c r="K123" s="132">
        <f>ROUNDDOWN(('PRIHODI 2022'!K123*1.041),-2)</f>
        <v>0</v>
      </c>
      <c r="L123" s="132">
        <f>ROUNDDOWN(('PRIHODI 2022'!L123*1.041),-2)</f>
        <v>0</v>
      </c>
      <c r="M123" s="132">
        <f>ROUNDDOWN(('PRIHODI 2022'!M123*1.041),-2)</f>
        <v>0</v>
      </c>
      <c r="N123" s="132">
        <f>ROUNDDOWN(('PRIHODI 2022'!N123*1.041),-2)</f>
        <v>0</v>
      </c>
      <c r="O123" s="132">
        <f>ROUNDDOWN(('PRIHODI 2022'!O123*1.041),-2)</f>
        <v>0</v>
      </c>
      <c r="P123" s="132">
        <f>ROUNDDOWN(('PRIHODI 2022'!P123*1.041),-2)</f>
        <v>0</v>
      </c>
    </row>
    <row r="124" spans="1:16" ht="24" customHeight="1">
      <c r="A124" s="96" t="s">
        <v>305</v>
      </c>
      <c r="B124" s="126" t="s">
        <v>306</v>
      </c>
      <c r="C124" s="98">
        <f>ROUNDDOWN(('PRIHODI 2022'!C124*1.041),-2)</f>
        <v>0</v>
      </c>
      <c r="D124" s="99">
        <f>ROUNDDOWN(('PRIHODI 2022'!D124*1.041),-2)</f>
        <v>0</v>
      </c>
      <c r="E124" s="99">
        <f>ROUNDDOWN(('PRIHODI 2022'!E124*1.041),-2)</f>
        <v>0</v>
      </c>
      <c r="F124" s="98">
        <f>ROUNDDOWN(('PRIHODI 2022'!F124*1.041),-2)</f>
        <v>0</v>
      </c>
      <c r="G124" s="100">
        <f>ROUNDDOWN(('PRIHODI 2022'!G124*1.041),-2)</f>
        <v>0</v>
      </c>
      <c r="H124" s="100">
        <f>ROUNDDOWN(('PRIHODI 2022'!H124*1.041),-2)</f>
        <v>0</v>
      </c>
      <c r="I124" s="100">
        <f>ROUNDDOWN(('PRIHODI 2022'!I124*1.041),-2)</f>
        <v>0</v>
      </c>
      <c r="J124" s="100">
        <f>ROUNDDOWN(('PRIHODI 2022'!J124*1.041),-2)</f>
        <v>0</v>
      </c>
      <c r="K124" s="100">
        <f>ROUNDDOWN(('PRIHODI 2022'!K124*1.041),-2)</f>
        <v>0</v>
      </c>
      <c r="L124" s="100">
        <f>ROUNDDOWN(('PRIHODI 2022'!L124*1.041),-2)</f>
        <v>0</v>
      </c>
      <c r="M124" s="100">
        <f>ROUNDDOWN(('PRIHODI 2022'!M124*1.041),-2)</f>
        <v>0</v>
      </c>
      <c r="N124" s="100">
        <f>ROUNDDOWN(('PRIHODI 2022'!N124*1.041),-2)</f>
        <v>0</v>
      </c>
      <c r="O124" s="100">
        <f>ROUNDDOWN(('PRIHODI 2022'!O124*1.041),-2)</f>
        <v>0</v>
      </c>
      <c r="P124" s="100">
        <f>ROUNDDOWN(('PRIHODI 2022'!P124*1.041),-2)</f>
        <v>0</v>
      </c>
    </row>
    <row r="125" spans="1:16" s="131" customFormat="1" ht="25.9" customHeight="1">
      <c r="A125" s="93">
        <v>844</v>
      </c>
      <c r="B125" s="94" t="s">
        <v>307</v>
      </c>
      <c r="C125" s="132">
        <f>ROUNDDOWN(('PRIHODI 2022'!C125*1.041),-2)</f>
        <v>0</v>
      </c>
      <c r="D125" s="132">
        <f>ROUNDDOWN(('PRIHODI 2022'!D125*1.041),-2)</f>
        <v>0</v>
      </c>
      <c r="E125" s="132">
        <f>ROUNDDOWN(('PRIHODI 2022'!E125*1.041),-2)</f>
        <v>0</v>
      </c>
      <c r="F125" s="95">
        <f>ROUNDDOWN(('PRIHODI 2022'!F125*1.041),-2)</f>
        <v>0</v>
      </c>
      <c r="G125" s="132">
        <f>ROUNDDOWN(('PRIHODI 2022'!G125*1.041),-2)</f>
        <v>0</v>
      </c>
      <c r="H125" s="132">
        <f>ROUNDDOWN(('PRIHODI 2022'!H125*1.041),-2)</f>
        <v>0</v>
      </c>
      <c r="I125" s="132">
        <f>ROUNDDOWN(('PRIHODI 2022'!I125*1.041),-2)</f>
        <v>0</v>
      </c>
      <c r="J125" s="132">
        <f>ROUNDDOWN(('PRIHODI 2022'!J125*1.041),-2)</f>
        <v>0</v>
      </c>
      <c r="K125" s="132">
        <f>ROUNDDOWN(('PRIHODI 2022'!K125*1.041),-2)</f>
        <v>0</v>
      </c>
      <c r="L125" s="132">
        <f>ROUNDDOWN(('PRIHODI 2022'!L125*1.041),-2)</f>
        <v>0</v>
      </c>
      <c r="M125" s="132">
        <f>ROUNDDOWN(('PRIHODI 2022'!M125*1.041),-2)</f>
        <v>0</v>
      </c>
      <c r="N125" s="132">
        <f>ROUNDDOWN(('PRIHODI 2022'!N125*1.041),-2)</f>
        <v>0</v>
      </c>
      <c r="O125" s="132">
        <f>ROUNDDOWN(('PRIHODI 2022'!O125*1.041),-2)</f>
        <v>0</v>
      </c>
      <c r="P125" s="132">
        <f>ROUNDDOWN(('PRIHODI 2022'!P125*1.041),-2)</f>
        <v>0</v>
      </c>
    </row>
    <row r="126" spans="1:16" ht="24" customHeight="1">
      <c r="A126" s="96">
        <v>8443</v>
      </c>
      <c r="B126" s="97" t="s">
        <v>308</v>
      </c>
      <c r="C126" s="98">
        <f>ROUNDDOWN(('PRIHODI 2022'!C126*1.041),-2)</f>
        <v>0</v>
      </c>
      <c r="D126" s="99">
        <f>ROUNDDOWN(('PRIHODI 2022'!D126*1.041),-2)</f>
        <v>0</v>
      </c>
      <c r="E126" s="99">
        <f>ROUNDDOWN(('PRIHODI 2022'!E126*1.041),-2)</f>
        <v>0</v>
      </c>
      <c r="F126" s="98">
        <f>ROUNDDOWN(('PRIHODI 2022'!F126*1.041),-2)</f>
        <v>0</v>
      </c>
      <c r="G126" s="100">
        <f>ROUNDDOWN(('PRIHODI 2022'!G126*1.041),-2)</f>
        <v>0</v>
      </c>
      <c r="H126" s="100">
        <f>ROUNDDOWN(('PRIHODI 2022'!H126*1.041),-2)</f>
        <v>0</v>
      </c>
      <c r="I126" s="100">
        <f>ROUNDDOWN(('PRIHODI 2022'!I126*1.041),-2)</f>
        <v>0</v>
      </c>
      <c r="J126" s="100">
        <f>ROUNDDOWN(('PRIHODI 2022'!J126*1.041),-2)</f>
        <v>0</v>
      </c>
      <c r="K126" s="100">
        <f>ROUNDDOWN(('PRIHODI 2022'!K126*1.041),-2)</f>
        <v>0</v>
      </c>
      <c r="L126" s="100">
        <f>ROUNDDOWN(('PRIHODI 2022'!L126*1.041),-2)</f>
        <v>0</v>
      </c>
      <c r="M126" s="100">
        <f>ROUNDDOWN(('PRIHODI 2022'!M126*1.041),-2)</f>
        <v>0</v>
      </c>
      <c r="N126" s="100">
        <f>ROUNDDOWN(('PRIHODI 2022'!N126*1.041),-2)</f>
        <v>0</v>
      </c>
      <c r="O126" s="100">
        <f>ROUNDDOWN(('PRIHODI 2022'!O126*1.041),-2)</f>
        <v>0</v>
      </c>
      <c r="P126" s="100">
        <f>ROUNDDOWN(('PRIHODI 2022'!P126*1.041),-2)</f>
        <v>0</v>
      </c>
    </row>
    <row r="127" spans="1:16" ht="24" customHeight="1">
      <c r="A127" s="96">
        <v>8444</v>
      </c>
      <c r="B127" s="97" t="s">
        <v>309</v>
      </c>
      <c r="C127" s="98">
        <f>ROUNDDOWN(('PRIHODI 2022'!C127*1.041),-2)</f>
        <v>0</v>
      </c>
      <c r="D127" s="99">
        <f>ROUNDDOWN(('PRIHODI 2022'!D127*1.041),-2)</f>
        <v>0</v>
      </c>
      <c r="E127" s="99">
        <f>ROUNDDOWN(('PRIHODI 2022'!E127*1.041),-2)</f>
        <v>0</v>
      </c>
      <c r="F127" s="98">
        <f>ROUNDDOWN(('PRIHODI 2022'!F127*1.041),-2)</f>
        <v>0</v>
      </c>
      <c r="G127" s="100">
        <f>ROUNDDOWN(('PRIHODI 2022'!G127*1.041),-2)</f>
        <v>0</v>
      </c>
      <c r="H127" s="100">
        <f>ROUNDDOWN(('PRIHODI 2022'!H127*1.041),-2)</f>
        <v>0</v>
      </c>
      <c r="I127" s="100">
        <f>ROUNDDOWN(('PRIHODI 2022'!I127*1.041),-2)</f>
        <v>0</v>
      </c>
      <c r="J127" s="100">
        <f>ROUNDDOWN(('PRIHODI 2022'!J127*1.041),-2)</f>
        <v>0</v>
      </c>
      <c r="K127" s="100">
        <f>ROUNDDOWN(('PRIHODI 2022'!K127*1.041),-2)</f>
        <v>0</v>
      </c>
      <c r="L127" s="100">
        <f>ROUNDDOWN(('PRIHODI 2022'!L127*1.041),-2)</f>
        <v>0</v>
      </c>
      <c r="M127" s="100">
        <f>ROUNDDOWN(('PRIHODI 2022'!M127*1.041),-2)</f>
        <v>0</v>
      </c>
      <c r="N127" s="100">
        <f>ROUNDDOWN(('PRIHODI 2022'!N127*1.041),-2)</f>
        <v>0</v>
      </c>
      <c r="O127" s="100">
        <f>ROUNDDOWN(('PRIHODI 2022'!O127*1.041),-2)</f>
        <v>0</v>
      </c>
      <c r="P127" s="100">
        <f>ROUNDDOWN(('PRIHODI 2022'!P127*1.041),-2)</f>
        <v>0</v>
      </c>
    </row>
    <row r="128" spans="1:16" ht="24" customHeight="1">
      <c r="A128" s="96">
        <v>8445</v>
      </c>
      <c r="B128" s="97" t="s">
        <v>310</v>
      </c>
      <c r="C128" s="98">
        <f>ROUNDDOWN(('PRIHODI 2022'!C128*1.041),-2)</f>
        <v>0</v>
      </c>
      <c r="D128" s="99">
        <f>ROUNDDOWN(('PRIHODI 2022'!D128*1.041),-2)</f>
        <v>0</v>
      </c>
      <c r="E128" s="99">
        <f>ROUNDDOWN(('PRIHODI 2022'!E128*1.041),-2)</f>
        <v>0</v>
      </c>
      <c r="F128" s="98">
        <f>ROUNDDOWN(('PRIHODI 2022'!F128*1.041),-2)</f>
        <v>0</v>
      </c>
      <c r="G128" s="100">
        <f>ROUNDDOWN(('PRIHODI 2022'!G128*1.041),-2)</f>
        <v>0</v>
      </c>
      <c r="H128" s="100">
        <f>ROUNDDOWN(('PRIHODI 2022'!H128*1.041),-2)</f>
        <v>0</v>
      </c>
      <c r="I128" s="100">
        <f>ROUNDDOWN(('PRIHODI 2022'!I128*1.041),-2)</f>
        <v>0</v>
      </c>
      <c r="J128" s="100">
        <f>ROUNDDOWN(('PRIHODI 2022'!J128*1.041),-2)</f>
        <v>0</v>
      </c>
      <c r="K128" s="100">
        <f>ROUNDDOWN(('PRIHODI 2022'!K128*1.041),-2)</f>
        <v>0</v>
      </c>
      <c r="L128" s="100">
        <f>ROUNDDOWN(('PRIHODI 2022'!L128*1.041),-2)</f>
        <v>0</v>
      </c>
      <c r="M128" s="100">
        <f>ROUNDDOWN(('PRIHODI 2022'!M128*1.041),-2)</f>
        <v>0</v>
      </c>
      <c r="N128" s="100">
        <f>ROUNDDOWN(('PRIHODI 2022'!N128*1.041),-2)</f>
        <v>0</v>
      </c>
      <c r="O128" s="100">
        <f>ROUNDDOWN(('PRIHODI 2022'!O128*1.041),-2)</f>
        <v>0</v>
      </c>
      <c r="P128" s="100">
        <f>ROUNDDOWN(('PRIHODI 2022'!P128*1.041),-2)</f>
        <v>0</v>
      </c>
    </row>
    <row r="129" spans="1:16" s="131" customFormat="1" ht="25.9" customHeight="1">
      <c r="A129" s="93" t="s">
        <v>311</v>
      </c>
      <c r="B129" s="94" t="s">
        <v>312</v>
      </c>
      <c r="C129" s="132">
        <f>ROUNDDOWN(('PRIHODI 2022'!C129*1.041),-2)</f>
        <v>0</v>
      </c>
      <c r="D129" s="132">
        <f>ROUNDDOWN(('PRIHODI 2022'!D129*1.041),-2)</f>
        <v>0</v>
      </c>
      <c r="E129" s="132">
        <f>ROUNDDOWN(('PRIHODI 2022'!E129*1.041),-2)</f>
        <v>0</v>
      </c>
      <c r="F129" s="95">
        <f>ROUNDDOWN(('PRIHODI 2022'!F129*1.041),-2)</f>
        <v>0</v>
      </c>
      <c r="G129" s="132">
        <f>ROUNDDOWN(('PRIHODI 2022'!G129*1.041),-2)</f>
        <v>0</v>
      </c>
      <c r="H129" s="132">
        <f>ROUNDDOWN(('PRIHODI 2022'!H129*1.041),-2)</f>
        <v>0</v>
      </c>
      <c r="I129" s="132">
        <f>ROUNDDOWN(('PRIHODI 2022'!I129*1.041),-2)</f>
        <v>0</v>
      </c>
      <c r="J129" s="132">
        <f>ROUNDDOWN(('PRIHODI 2022'!J129*1.041),-2)</f>
        <v>0</v>
      </c>
      <c r="K129" s="132">
        <f>ROUNDDOWN(('PRIHODI 2022'!K129*1.041),-2)</f>
        <v>0</v>
      </c>
      <c r="L129" s="132">
        <f>ROUNDDOWN(('PRIHODI 2022'!L129*1.041),-2)</f>
        <v>0</v>
      </c>
      <c r="M129" s="132">
        <f>ROUNDDOWN(('PRIHODI 2022'!M129*1.041),-2)</f>
        <v>0</v>
      </c>
      <c r="N129" s="132">
        <f>ROUNDDOWN(('PRIHODI 2022'!N129*1.041),-2)</f>
        <v>0</v>
      </c>
      <c r="O129" s="132">
        <f>ROUNDDOWN(('PRIHODI 2022'!O129*1.041),-2)</f>
        <v>0</v>
      </c>
      <c r="P129" s="132">
        <f>ROUNDDOWN(('PRIHODI 2022'!P129*1.041),-2)</f>
        <v>0</v>
      </c>
    </row>
    <row r="130" spans="1:16" ht="24" customHeight="1">
      <c r="A130" s="106" t="s">
        <v>313</v>
      </c>
      <c r="B130" s="107" t="s">
        <v>314</v>
      </c>
      <c r="C130" s="98">
        <f>ROUNDDOWN(('PRIHODI 2022'!C130*1.041),-2)</f>
        <v>0</v>
      </c>
      <c r="D130" s="99">
        <f>ROUNDDOWN(('PRIHODI 2022'!D130*1.041),-2)</f>
        <v>0</v>
      </c>
      <c r="E130" s="99">
        <f>ROUNDDOWN(('PRIHODI 2022'!E130*1.041),-2)</f>
        <v>0</v>
      </c>
      <c r="F130" s="98">
        <f>ROUNDDOWN(('PRIHODI 2022'!F130*1.041),-2)</f>
        <v>0</v>
      </c>
      <c r="G130" s="100">
        <f>ROUNDDOWN(('PRIHODI 2022'!G130*1.041),-2)</f>
        <v>0</v>
      </c>
      <c r="H130" s="100">
        <f>ROUNDDOWN(('PRIHODI 2022'!H130*1.041),-2)</f>
        <v>0</v>
      </c>
      <c r="I130" s="100">
        <f>ROUNDDOWN(('PRIHODI 2022'!I130*1.041),-2)</f>
        <v>0</v>
      </c>
      <c r="J130" s="100">
        <f>ROUNDDOWN(('PRIHODI 2022'!J130*1.041),-2)</f>
        <v>0</v>
      </c>
      <c r="K130" s="100">
        <f>ROUNDDOWN(('PRIHODI 2022'!K130*1.041),-2)</f>
        <v>0</v>
      </c>
      <c r="L130" s="100">
        <f>ROUNDDOWN(('PRIHODI 2022'!L130*1.041),-2)</f>
        <v>0</v>
      </c>
      <c r="M130" s="100">
        <f>ROUNDDOWN(('PRIHODI 2022'!M130*1.041),-2)</f>
        <v>0</v>
      </c>
      <c r="N130" s="100">
        <f>ROUNDDOWN(('PRIHODI 2022'!N130*1.041),-2)</f>
        <v>0</v>
      </c>
      <c r="O130" s="100">
        <f>ROUNDDOWN(('PRIHODI 2022'!O130*1.041),-2)</f>
        <v>0</v>
      </c>
      <c r="P130" s="100">
        <f>ROUNDDOWN(('PRIHODI 2022'!P130*1.041),-2)</f>
        <v>0</v>
      </c>
    </row>
    <row r="131" spans="1:16" s="135" customFormat="1" ht="25.9" customHeight="1">
      <c r="A131" s="119">
        <v>92213</v>
      </c>
      <c r="B131" s="120" t="s">
        <v>315</v>
      </c>
      <c r="C131" s="113">
        <f>ROUNDDOWN(('PRIHODI 2022'!C131*1.041),-2)</f>
        <v>0</v>
      </c>
      <c r="D131" s="133">
        <f>ROUNDDOWN(('PRIHODI 2022'!D131*1.041),-2)</f>
        <v>0</v>
      </c>
      <c r="E131" s="133">
        <f>ROUNDDOWN(('PRIHODI 2022'!E131*1.041),-2)</f>
        <v>0</v>
      </c>
      <c r="F131" s="113">
        <f>ROUNDDOWN(('PRIHODI 2022'!F131*1.041),-2)</f>
        <v>0</v>
      </c>
      <c r="G131" s="143">
        <f>ROUNDDOWN(('PRIHODI 2022'!G131*1.041),-2)</f>
        <v>0</v>
      </c>
      <c r="H131" s="143">
        <f>ROUNDDOWN(('PRIHODI 2022'!H131*1.041),-2)</f>
        <v>0</v>
      </c>
      <c r="I131" s="143">
        <f>ROUNDDOWN(('PRIHODI 2022'!I131*1.041),-2)</f>
        <v>0</v>
      </c>
      <c r="J131" s="143">
        <f>ROUNDDOWN(('PRIHODI 2022'!J131*1.041),-2)</f>
        <v>0</v>
      </c>
      <c r="K131" s="143">
        <f>ROUNDDOWN(('PRIHODI 2022'!K131*1.041),-2)</f>
        <v>0</v>
      </c>
      <c r="L131" s="143">
        <f>ROUNDDOWN(('PRIHODI 2022'!L131*1.041),-2)</f>
        <v>0</v>
      </c>
      <c r="M131" s="143">
        <f>ROUNDDOWN(('PRIHODI 2022'!M131*1.041),-2)</f>
        <v>0</v>
      </c>
      <c r="N131" s="143">
        <f>ROUNDDOWN(('PRIHODI 2022'!N131*1.041),-2)</f>
        <v>0</v>
      </c>
      <c r="O131" s="143">
        <f>ROUNDDOWN(('PRIHODI 2022'!O131*1.041),-2)</f>
        <v>0</v>
      </c>
      <c r="P131" s="143">
        <f>ROUNDDOWN(('PRIHODI 2022'!P131*1.041),-2)</f>
        <v>0</v>
      </c>
    </row>
    <row r="132" spans="1:16" s="135" customFormat="1" ht="24" customHeight="1">
      <c r="A132" s="119">
        <v>92223</v>
      </c>
      <c r="B132" s="120" t="s">
        <v>316</v>
      </c>
      <c r="C132" s="113">
        <f>ROUNDDOWN(('PRIHODI 2022'!C132*1.041),-2)</f>
        <v>0</v>
      </c>
      <c r="D132" s="133">
        <f>ROUNDDOWN(('PRIHODI 2022'!D132*1.041),-2)</f>
        <v>0</v>
      </c>
      <c r="E132" s="133">
        <f>ROUNDDOWN(('PRIHODI 2022'!E132*1.041),-2)</f>
        <v>0</v>
      </c>
      <c r="F132" s="113">
        <f>ROUNDDOWN(('PRIHODI 2022'!F132*1.041),-2)</f>
        <v>0</v>
      </c>
      <c r="G132" s="143">
        <f>ROUNDDOWN(('PRIHODI 2022'!G132*1.041),-2)</f>
        <v>0</v>
      </c>
      <c r="H132" s="143">
        <f>ROUNDDOWN(('PRIHODI 2022'!H132*1.041),-2)</f>
        <v>0</v>
      </c>
      <c r="I132" s="143">
        <f>ROUNDDOWN(('PRIHODI 2022'!I132*1.041),-2)</f>
        <v>0</v>
      </c>
      <c r="J132" s="143">
        <f>ROUNDDOWN(('PRIHODI 2022'!J132*1.041),-2)</f>
        <v>0</v>
      </c>
      <c r="K132" s="143">
        <f>ROUNDDOWN(('PRIHODI 2022'!K132*1.041),-2)</f>
        <v>0</v>
      </c>
      <c r="L132" s="143">
        <f>ROUNDDOWN(('PRIHODI 2022'!L132*1.041),-2)</f>
        <v>0</v>
      </c>
      <c r="M132" s="143">
        <f>ROUNDDOWN(('PRIHODI 2022'!M132*1.041),-2)</f>
        <v>0</v>
      </c>
      <c r="N132" s="143">
        <f>ROUNDDOWN(('PRIHODI 2022'!N132*1.041),-2)</f>
        <v>0</v>
      </c>
      <c r="O132" s="143">
        <f>ROUNDDOWN(('PRIHODI 2022'!O132*1.041),-2)</f>
        <v>0</v>
      </c>
      <c r="P132" s="143">
        <f>ROUNDDOWN(('PRIHODI 2022'!P132*1.041),-2)</f>
        <v>0</v>
      </c>
    </row>
    <row r="133" spans="1:16" s="131" customFormat="1" ht="24" customHeight="1">
      <c r="A133" s="308" t="s">
        <v>317</v>
      </c>
      <c r="B133" s="308"/>
      <c r="C133" s="132">
        <f>ROUNDDOWN(('PRIHODI 2022'!C133*1.041),-2)</f>
        <v>0</v>
      </c>
      <c r="D133" s="132">
        <f>ROUNDDOWN(('PRIHODI 2022'!D133*1.041),-2)</f>
        <v>0</v>
      </c>
      <c r="E133" s="132">
        <f>ROUNDDOWN(('PRIHODI 2022'!E133*1.041),-2)</f>
        <v>0</v>
      </c>
      <c r="F133" s="132">
        <f>ROUNDDOWN(('PRIHODI 2022'!F133*1.041),-2)</f>
        <v>0</v>
      </c>
      <c r="G133" s="132">
        <f>ROUNDDOWN(('PRIHODI 2022'!G133*1.041),-2)</f>
        <v>0</v>
      </c>
      <c r="H133" s="132">
        <f>ROUNDDOWN(('PRIHODI 2022'!H133*1.041),-2)</f>
        <v>0</v>
      </c>
      <c r="I133" s="132">
        <f>ROUNDDOWN(('PRIHODI 2022'!I133*1.041),-2)</f>
        <v>0</v>
      </c>
      <c r="J133" s="132">
        <f>ROUNDDOWN(('PRIHODI 2022'!J133*1.041),-2)</f>
        <v>0</v>
      </c>
      <c r="K133" s="132">
        <f>ROUNDDOWN(('PRIHODI 2022'!K133*1.041),-2)</f>
        <v>0</v>
      </c>
      <c r="L133" s="132">
        <f>ROUNDDOWN(('PRIHODI 2022'!L133*1.041),-2)</f>
        <v>0</v>
      </c>
      <c r="M133" s="132">
        <f>ROUNDDOWN(('PRIHODI 2022'!M133*1.041),-2)</f>
        <v>0</v>
      </c>
      <c r="N133" s="132">
        <f>ROUNDDOWN(('PRIHODI 2022'!N133*1.041),-2)</f>
        <v>0</v>
      </c>
      <c r="O133" s="132">
        <f>ROUNDDOWN(('PRIHODI 2022'!O133*1.041),-2)</f>
        <v>0</v>
      </c>
      <c r="P133" s="132">
        <f>ROUNDDOWN(('PRIHODI 2022'!P133*1.041),-2)</f>
        <v>0</v>
      </c>
    </row>
    <row r="134" spans="1:16" s="131" customFormat="1" ht="24" customHeight="1">
      <c r="A134" s="309" t="s">
        <v>318</v>
      </c>
      <c r="B134" s="309"/>
      <c r="C134" s="144">
        <f>ROUNDDOWN(('PRIHODI 2022'!C134*1.041),-2)</f>
        <v>10083100</v>
      </c>
      <c r="D134" s="144">
        <f>ROUNDDOWN(('PRIHODI 2022'!D134*1.041),-2)</f>
        <v>1687400</v>
      </c>
      <c r="E134" s="144">
        <f>ROUNDDOWN(('PRIHODI 2022'!E134*1.041),-2)</f>
        <v>127000</v>
      </c>
      <c r="F134" s="128">
        <f>ROUNDDOWN(('PRIHODI 2022'!F134*1.041),-2)</f>
        <v>8268600</v>
      </c>
      <c r="G134" s="144">
        <f>ROUNDDOWN(('PRIHODI 2022'!G134*1.041),-2)</f>
        <v>0</v>
      </c>
      <c r="H134" s="144">
        <f>ROUNDDOWN(('PRIHODI 2022'!H134*1.041),-2)</f>
        <v>23900</v>
      </c>
      <c r="I134" s="144">
        <f>ROUNDDOWN(('PRIHODI 2022'!I134*1.041),-2)</f>
        <v>8096800</v>
      </c>
      <c r="J134" s="144">
        <f>ROUNDDOWN(('PRIHODI 2022'!J134*1.041),-2)</f>
        <v>0</v>
      </c>
      <c r="K134" s="144">
        <f>ROUNDDOWN(('PRIHODI 2022'!K134*1.041),-2)</f>
        <v>132200</v>
      </c>
      <c r="L134" s="144">
        <f>ROUNDDOWN(('PRIHODI 2022'!L134*1.041),-2)</f>
        <v>0</v>
      </c>
      <c r="M134" s="144">
        <f>ROUNDDOWN(('PRIHODI 2022'!M134*1.041),-2)</f>
        <v>0</v>
      </c>
      <c r="N134" s="144">
        <f>ROUNDDOWN(('PRIHODI 2022'!N134*1.041),-2)</f>
        <v>15600</v>
      </c>
      <c r="O134" s="144">
        <f>ROUNDDOWN(('PRIHODI 2022'!O134*1.041),-2)</f>
        <v>0</v>
      </c>
      <c r="P134" s="144">
        <f>ROUNDDOWN(('PRIHODI 2022'!P134*1.041),-2)</f>
        <v>0</v>
      </c>
    </row>
    <row r="135" spans="1:16" s="131" customFormat="1" ht="24" customHeight="1" thickBot="1">
      <c r="A135" s="293" t="s">
        <v>319</v>
      </c>
      <c r="B135" s="293"/>
      <c r="C135" s="129">
        <f>ROUNDDOWN(('PRIHODI 2022'!C135*1.041),-2)</f>
        <v>390300</v>
      </c>
      <c r="D135" s="129">
        <f>ROUNDDOWN(('PRIHODI 2022'!D135*1.041),-2)</f>
        <v>0</v>
      </c>
      <c r="E135" s="129">
        <f>ROUNDDOWN(('PRIHODI 2022'!E135*1.041),-2)</f>
        <v>0</v>
      </c>
      <c r="F135" s="129">
        <f>ROUNDDOWN(('PRIHODI 2022'!F135*1.041),-2)</f>
        <v>390300</v>
      </c>
      <c r="G135" s="129">
        <f>ROUNDDOWN(('PRIHODI 2022'!G135*1.041),-2)</f>
        <v>0</v>
      </c>
      <c r="H135" s="129">
        <f>ROUNDDOWN(('PRIHODI 2022'!H135*1.041),-2)</f>
        <v>52000</v>
      </c>
      <c r="I135" s="129">
        <f>ROUNDDOWN(('PRIHODI 2022'!I135*1.041),-2)</f>
        <v>201900</v>
      </c>
      <c r="J135" s="129">
        <f>ROUNDDOWN(('PRIHODI 2022'!J135*1.041),-2)</f>
        <v>0</v>
      </c>
      <c r="K135" s="129">
        <f>ROUNDDOWN(('PRIHODI 2022'!K135*1.041),-2)</f>
        <v>136300</v>
      </c>
      <c r="L135" s="129">
        <f>ROUNDDOWN(('PRIHODI 2022'!L135*1.041),-2)</f>
        <v>0</v>
      </c>
      <c r="M135" s="129">
        <f>ROUNDDOWN(('PRIHODI 2022'!M135*1.041),-2)</f>
        <v>0</v>
      </c>
      <c r="N135" s="129">
        <f>ROUNDDOWN(('PRIHODI 2022'!N135*1.041),-2)</f>
        <v>0</v>
      </c>
      <c r="O135" s="129">
        <f>ROUNDDOWN(('PRIHODI 2022'!O135*1.041),-2)</f>
        <v>0</v>
      </c>
      <c r="P135" s="129">
        <f>ROUNDDOWN(('PRIHODI 2022'!P135*1.041),-2)</f>
        <v>0</v>
      </c>
    </row>
    <row r="136" spans="1:16" ht="13.5" thickTop="1">
      <c r="A136" s="83"/>
      <c r="B136" s="23"/>
      <c r="C136" s="59"/>
      <c r="D136" s="24"/>
      <c r="E136" s="24"/>
      <c r="F136" s="59"/>
      <c r="G136" s="24"/>
      <c r="H136" s="24"/>
    </row>
  </sheetData>
  <sheetProtection algorithmName="SHA-512" hashValue="XcYzsuslGVAsTuMhvTrJoxxUo6u3MzSdj9vN/7fzaN3woEqyOcYsMGSzZL95qZjrqtGikfw6mERgRof184hYmA==" saltValue="BilTENGDlRqCubMNdY3NeA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C9:P135" xr:uid="{00000000-0002-0000-03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2" manualBreakCount="2">
    <brk id="77" max="15" man="1"/>
    <brk id="11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N204"/>
  <sheetViews>
    <sheetView view="pageBreakPreview" zoomScale="90" zoomScaleNormal="100" zoomScaleSheetLayoutView="90" workbookViewId="0">
      <pane xSplit="3" ySplit="10" topLeftCell="D177" activePane="bottomRight" state="frozenSplit"/>
      <selection pane="topRight" activeCell="H1" sqref="H1"/>
      <selection pane="bottomLeft" activeCell="A10" sqref="A10"/>
      <selection pane="bottomRight" activeCell="D11" sqref="D11"/>
    </sheetView>
  </sheetViews>
  <sheetFormatPr defaultColWidth="9.140625" defaultRowHeight="12.75"/>
  <cols>
    <col min="1" max="1" width="4" style="25" customWidth="1"/>
    <col min="2" max="2" width="8.140625" style="37" customWidth="1"/>
    <col min="3" max="3" width="58.140625" style="25" customWidth="1"/>
    <col min="4" max="4" width="18.5703125" style="38" customWidth="1"/>
    <col min="5" max="6" width="16.28515625" style="25" customWidth="1"/>
    <col min="7" max="7" width="19.140625" style="38" customWidth="1"/>
    <col min="8" max="8" width="12.42578125" style="25" customWidth="1"/>
    <col min="9" max="9" width="13.5703125" style="25" customWidth="1"/>
    <col min="10" max="14" width="14.5703125" style="25" customWidth="1"/>
    <col min="15" max="15" width="14" style="25" customWidth="1"/>
    <col min="16" max="16" width="15" style="25" customWidth="1"/>
    <col min="17" max="32" width="16.7109375" style="25" customWidth="1"/>
    <col min="33" max="16384" width="9.140625" style="25"/>
  </cols>
  <sheetData>
    <row r="1" spans="1:34">
      <c r="B1" s="35"/>
      <c r="C1" s="23"/>
      <c r="D1" s="59"/>
      <c r="E1" s="24"/>
      <c r="F1" s="24"/>
      <c r="G1" s="59"/>
      <c r="H1" s="24"/>
      <c r="I1" s="24" t="s">
        <v>64</v>
      </c>
    </row>
    <row r="2" spans="1:34" ht="18">
      <c r="A2" s="67"/>
      <c r="B2" s="259" t="s">
        <v>392</v>
      </c>
      <c r="C2" s="260"/>
      <c r="D2" s="261"/>
      <c r="E2" s="26"/>
      <c r="F2" s="26"/>
      <c r="G2" s="60"/>
      <c r="H2" s="26"/>
      <c r="I2" s="26"/>
    </row>
    <row r="3" spans="1:34" ht="18">
      <c r="A3" s="67"/>
      <c r="B3" s="259" t="s">
        <v>393</v>
      </c>
      <c r="C3" s="260"/>
      <c r="D3" s="261"/>
      <c r="E3" s="26"/>
      <c r="F3" s="26"/>
      <c r="G3" s="60"/>
      <c r="H3" s="26"/>
      <c r="I3" s="26"/>
    </row>
    <row r="4" spans="1:34" s="29" customFormat="1" ht="43.5" customHeight="1">
      <c r="A4" s="68"/>
      <c r="B4" s="259" t="s">
        <v>394</v>
      </c>
      <c r="C4" s="260"/>
      <c r="D4" s="262"/>
      <c r="E4" s="28"/>
      <c r="F4" s="28"/>
      <c r="G4" s="61"/>
      <c r="H4" s="28"/>
      <c r="I4" s="28"/>
    </row>
    <row r="5" spans="1:34" s="29" customFormat="1" ht="43.5" customHeight="1">
      <c r="A5" s="68"/>
      <c r="B5" s="259"/>
      <c r="C5" s="260"/>
      <c r="D5" s="61"/>
      <c r="E5" s="28"/>
      <c r="F5" s="28"/>
      <c r="G5" s="61"/>
      <c r="H5" s="28"/>
      <c r="I5" s="28"/>
    </row>
    <row r="6" spans="1:34" s="29" customFormat="1" ht="43.5" customHeight="1" thickBot="1">
      <c r="A6" s="68"/>
      <c r="B6" s="259"/>
      <c r="C6" s="260"/>
      <c r="D6" s="61"/>
      <c r="E6" s="28"/>
      <c r="F6" s="28"/>
      <c r="G6" s="61"/>
      <c r="H6" s="28"/>
      <c r="I6" s="28"/>
    </row>
    <row r="7" spans="1:34" s="44" customFormat="1" ht="15.6" customHeight="1" thickTop="1">
      <c r="A7" s="315" t="s">
        <v>187</v>
      </c>
      <c r="B7" s="315"/>
      <c r="C7" s="295"/>
      <c r="D7" s="298" t="s">
        <v>361</v>
      </c>
      <c r="E7" s="43" t="s">
        <v>73</v>
      </c>
      <c r="F7" s="43" t="s">
        <v>73</v>
      </c>
      <c r="G7" s="301" t="s">
        <v>75</v>
      </c>
      <c r="H7" s="304" t="s">
        <v>70</v>
      </c>
      <c r="I7" s="304"/>
      <c r="J7" s="304"/>
      <c r="K7" s="304"/>
      <c r="L7" s="304"/>
      <c r="M7" s="304"/>
      <c r="N7" s="304"/>
      <c r="O7" s="304"/>
      <c r="P7" s="304"/>
      <c r="Q7" s="305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4" s="38" customFormat="1" ht="38.25" customHeight="1">
      <c r="A8" s="316"/>
      <c r="B8" s="316"/>
      <c r="C8" s="297"/>
      <c r="D8" s="299"/>
      <c r="E8" s="45" t="s">
        <v>348</v>
      </c>
      <c r="F8" s="45" t="s">
        <v>320</v>
      </c>
      <c r="G8" s="302"/>
      <c r="H8" s="146" t="s">
        <v>322</v>
      </c>
      <c r="I8" s="46" t="s">
        <v>323</v>
      </c>
      <c r="J8" s="46" t="s">
        <v>324</v>
      </c>
      <c r="K8" s="46" t="s">
        <v>325</v>
      </c>
      <c r="L8" s="46" t="s">
        <v>360</v>
      </c>
      <c r="M8" s="46" t="s">
        <v>326</v>
      </c>
      <c r="N8" s="46" t="s">
        <v>391</v>
      </c>
      <c r="O8" s="46" t="s">
        <v>327</v>
      </c>
      <c r="P8" s="146" t="s">
        <v>362</v>
      </c>
      <c r="Q8" s="46" t="s">
        <v>328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4" s="38" customFormat="1" ht="95.25" customHeight="1">
      <c r="A9" s="47" t="s">
        <v>170</v>
      </c>
      <c r="B9" s="48" t="s">
        <v>14</v>
      </c>
      <c r="C9" s="49" t="s">
        <v>15</v>
      </c>
      <c r="D9" s="300"/>
      <c r="E9" s="50" t="s">
        <v>74</v>
      </c>
      <c r="F9" s="50" t="s">
        <v>74</v>
      </c>
      <c r="G9" s="303"/>
      <c r="H9" s="263" t="s">
        <v>65</v>
      </c>
      <c r="I9" s="263" t="s">
        <v>66</v>
      </c>
      <c r="J9" s="263" t="s">
        <v>67</v>
      </c>
      <c r="K9" s="263" t="s">
        <v>71</v>
      </c>
      <c r="L9" s="263" t="s">
        <v>359</v>
      </c>
      <c r="M9" s="52" t="s">
        <v>72</v>
      </c>
      <c r="N9" s="253" t="s">
        <v>390</v>
      </c>
      <c r="O9" s="263" t="s">
        <v>68</v>
      </c>
      <c r="P9" s="263" t="s">
        <v>364</v>
      </c>
      <c r="Q9" s="53" t="s">
        <v>69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4" s="38" customFormat="1" ht="9.75" customHeight="1" thickBot="1">
      <c r="A10" s="54"/>
      <c r="B10" s="55">
        <v>1</v>
      </c>
      <c r="C10" s="56">
        <v>2</v>
      </c>
      <c r="D10" s="57" t="s">
        <v>77</v>
      </c>
      <c r="E10" s="57">
        <v>4</v>
      </c>
      <c r="F10" s="57">
        <v>4</v>
      </c>
      <c r="G10" s="57" t="s">
        <v>76</v>
      </c>
      <c r="H10" s="58">
        <v>6</v>
      </c>
      <c r="I10" s="58">
        <v>7</v>
      </c>
      <c r="J10" s="58">
        <v>8</v>
      </c>
      <c r="K10" s="58">
        <v>9</v>
      </c>
      <c r="L10" s="58">
        <v>10</v>
      </c>
      <c r="M10" s="58">
        <v>11</v>
      </c>
      <c r="N10" s="58">
        <v>12</v>
      </c>
      <c r="O10" s="58">
        <v>13</v>
      </c>
      <c r="P10" s="58">
        <v>14</v>
      </c>
      <c r="Q10" s="58">
        <v>15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4" s="163" customFormat="1" ht="35.1" customHeight="1" thickTop="1">
      <c r="A11" s="313" t="s">
        <v>365</v>
      </c>
      <c r="B11" s="313"/>
      <c r="C11" s="313"/>
      <c r="D11" s="161">
        <f>ROUNDDOWN('RASHODI 2022'!D11*1.041,-2)</f>
        <v>10473500</v>
      </c>
      <c r="E11" s="161">
        <f>ROUNDDOWN('RASHODI 2022'!E11*1.041,-2)</f>
        <v>1687400</v>
      </c>
      <c r="F11" s="161">
        <f>ROUNDDOWN('RASHODI 2022'!F11*1.041,-2)</f>
        <v>127000</v>
      </c>
      <c r="G11" s="161">
        <f>ROUNDDOWN('RASHODI 2022'!G11*1.041,-2)</f>
        <v>8659000</v>
      </c>
      <c r="H11" s="161">
        <f>ROUNDDOWN('RASHODI 2022'!H11*1.041,-2)</f>
        <v>0</v>
      </c>
      <c r="I11" s="161">
        <f>ROUNDDOWN('RASHODI 2022'!I11*1.041,-2)</f>
        <v>75900</v>
      </c>
      <c r="J11" s="161">
        <f>ROUNDDOWN('RASHODI 2022'!J11*1.041,-2)</f>
        <v>8298800</v>
      </c>
      <c r="K11" s="161">
        <f>ROUNDDOWN('RASHODI 2022'!K11*1.041,-2)</f>
        <v>0</v>
      </c>
      <c r="L11" s="161">
        <f>ROUNDDOWN('RASHODI 2022'!L11*1.041,-2)</f>
        <v>268500</v>
      </c>
      <c r="M11" s="161">
        <f>ROUNDDOWN('RASHODI 2022'!M11*1.041,-2)</f>
        <v>0</v>
      </c>
      <c r="N11" s="161">
        <f>ROUNDDOWN('RASHODI 2022'!N11*1.041,-2)</f>
        <v>0</v>
      </c>
      <c r="O11" s="161">
        <f>ROUNDDOWN('RASHODI 2022'!O11*1.041,-2)</f>
        <v>15600</v>
      </c>
      <c r="P11" s="161">
        <f>ROUNDDOWN('RASHODI 2022'!P11*1.041,-2)</f>
        <v>0</v>
      </c>
      <c r="Q11" s="161">
        <f>ROUNDDOWN('RASHODI 2022'!Q11*1.041,-2)</f>
        <v>0</v>
      </c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</row>
    <row r="12" spans="1:34" s="166" customFormat="1" ht="35.1" customHeight="1">
      <c r="A12" s="314" t="s">
        <v>379</v>
      </c>
      <c r="B12" s="314"/>
      <c r="C12" s="314"/>
      <c r="D12" s="164">
        <f>ROUNDDOWN('RASHODI 2022'!D12*1.041,-2)</f>
        <v>9177400</v>
      </c>
      <c r="E12" s="164">
        <f>ROUNDDOWN('RASHODI 2022'!E12*1.041,-2)</f>
        <v>556900</v>
      </c>
      <c r="F12" s="164">
        <f>ROUNDDOWN('RASHODI 2022'!F12*1.041,-2)</f>
        <v>17600</v>
      </c>
      <c r="G12" s="164">
        <f>ROUNDDOWN('RASHODI 2022'!G12*1.041,-2)</f>
        <v>8602800</v>
      </c>
      <c r="H12" s="164">
        <f>ROUNDDOWN('RASHODI 2022'!H12*1.041,-2)</f>
        <v>0</v>
      </c>
      <c r="I12" s="164">
        <f>ROUNDDOWN('RASHODI 2022'!I12*1.041,-2)</f>
        <v>75900</v>
      </c>
      <c r="J12" s="164">
        <f>ROUNDDOWN('RASHODI 2022'!J12*1.041,-2)</f>
        <v>8247800</v>
      </c>
      <c r="K12" s="164">
        <f>ROUNDDOWN('RASHODI 2022'!K12*1.041,-2)</f>
        <v>0</v>
      </c>
      <c r="L12" s="164">
        <f>ROUNDDOWN('RASHODI 2022'!L12*1.041,-2)</f>
        <v>268500</v>
      </c>
      <c r="M12" s="164">
        <f>ROUNDDOWN('RASHODI 2022'!M12*1.041,-2)</f>
        <v>0</v>
      </c>
      <c r="N12" s="164">
        <f>ROUNDDOWN('RASHODI 2022'!N12*1.041,-2)</f>
        <v>0</v>
      </c>
      <c r="O12" s="164">
        <f>ROUNDDOWN('RASHODI 2022'!O12*1.041,-2)</f>
        <v>10400</v>
      </c>
      <c r="P12" s="164">
        <f>ROUNDDOWN('RASHODI 2022'!P12*1.041,-2)</f>
        <v>0</v>
      </c>
      <c r="Q12" s="164">
        <f>ROUNDDOWN('RASHODI 2022'!Q12*1.041,-2)</f>
        <v>0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4" s="167" customFormat="1" ht="35.1" customHeight="1">
      <c r="B13" s="168">
        <v>31</v>
      </c>
      <c r="C13" s="169" t="s">
        <v>116</v>
      </c>
      <c r="D13" s="170">
        <f>ROUNDDOWN('RASHODI 2022'!D13*1.041,-2)</f>
        <v>8344100</v>
      </c>
      <c r="E13" s="170">
        <f>ROUNDDOWN('RASHODI 2022'!E13*1.041,-2)</f>
        <v>0</v>
      </c>
      <c r="F13" s="170">
        <f>ROUNDDOWN('RASHODI 2022'!F13*1.041,-2)</f>
        <v>0</v>
      </c>
      <c r="G13" s="171">
        <f>ROUNDDOWN('RASHODI 2022'!G13*1.041,-2)</f>
        <v>8344100</v>
      </c>
      <c r="H13" s="170">
        <f>ROUNDDOWN('RASHODI 2022'!H13*1.041,-2)</f>
        <v>0</v>
      </c>
      <c r="I13" s="170">
        <f>ROUNDDOWN('RASHODI 2022'!I13*1.041,-2)</f>
        <v>3100</v>
      </c>
      <c r="J13" s="170">
        <f>ROUNDDOWN('RASHODI 2022'!J13*1.041,-2)</f>
        <v>8076000</v>
      </c>
      <c r="K13" s="170">
        <f>ROUNDDOWN('RASHODI 2022'!K13*1.041,-2)</f>
        <v>0</v>
      </c>
      <c r="L13" s="170">
        <f>ROUNDDOWN('RASHODI 2022'!L13*1.041,-2)</f>
        <v>264900</v>
      </c>
      <c r="M13" s="170">
        <f>ROUNDDOWN('RASHODI 2022'!M13*1.041,-2)</f>
        <v>0</v>
      </c>
      <c r="N13" s="170">
        <f>ROUNDDOWN('RASHODI 2022'!N13*1.041,-2)</f>
        <v>0</v>
      </c>
      <c r="O13" s="170">
        <f>ROUNDDOWN('RASHODI 2022'!O13*1.041,-2)</f>
        <v>0</v>
      </c>
      <c r="P13" s="170">
        <f>ROUNDDOWN('RASHODI 2022'!P13*1.041,-2)</f>
        <v>0</v>
      </c>
      <c r="Q13" s="170">
        <f>ROUNDDOWN('RASHODI 2022'!Q13*1.041,-2)</f>
        <v>0</v>
      </c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  <c r="AH13" s="173"/>
    </row>
    <row r="14" spans="1:34" s="167" customFormat="1" ht="35.1" customHeight="1">
      <c r="B14" s="168">
        <v>311</v>
      </c>
      <c r="C14" s="169" t="s">
        <v>117</v>
      </c>
      <c r="D14" s="170">
        <f>ROUNDDOWN('RASHODI 2022'!D14*1.041,-2)</f>
        <v>7090700</v>
      </c>
      <c r="E14" s="170">
        <f>ROUNDDOWN('RASHODI 2022'!E14*1.041,-2)</f>
        <v>0</v>
      </c>
      <c r="F14" s="170">
        <f>ROUNDDOWN('RASHODI 2022'!F14*1.041,-2)</f>
        <v>0</v>
      </c>
      <c r="G14" s="171">
        <f>ROUNDDOWN('RASHODI 2022'!G14*1.041,-2)</f>
        <v>7090700</v>
      </c>
      <c r="H14" s="170">
        <f>ROUNDDOWN('RASHODI 2022'!H14*1.041,-2)</f>
        <v>0</v>
      </c>
      <c r="I14" s="170">
        <f>ROUNDDOWN('RASHODI 2022'!I14*1.041,-2)</f>
        <v>0</v>
      </c>
      <c r="J14" s="170">
        <f>ROUNDDOWN('RASHODI 2022'!J14*1.041,-2)</f>
        <v>6843500</v>
      </c>
      <c r="K14" s="170">
        <f>ROUNDDOWN('RASHODI 2022'!K14*1.041,-2)</f>
        <v>0</v>
      </c>
      <c r="L14" s="170">
        <f>ROUNDDOWN('RASHODI 2022'!L14*1.041,-2)</f>
        <v>247200</v>
      </c>
      <c r="M14" s="170">
        <f>ROUNDDOWN('RASHODI 2022'!M14*1.041,-2)</f>
        <v>0</v>
      </c>
      <c r="N14" s="170">
        <f>ROUNDDOWN('RASHODI 2022'!N14*1.041,-2)</f>
        <v>0</v>
      </c>
      <c r="O14" s="170">
        <f>ROUNDDOWN('RASHODI 2022'!O14*1.041,-2)</f>
        <v>0</v>
      </c>
      <c r="P14" s="170">
        <f>ROUNDDOWN('RASHODI 2022'!P14*1.041,-2)</f>
        <v>0</v>
      </c>
      <c r="Q14" s="170">
        <f>ROUNDDOWN('RASHODI 2022'!Q14*1.041,-2)</f>
        <v>0</v>
      </c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34" s="174" customFormat="1" ht="35.1" customHeight="1">
      <c r="B15" s="175">
        <v>3111</v>
      </c>
      <c r="C15" s="176" t="s">
        <v>30</v>
      </c>
      <c r="D15" s="177">
        <f>ROUNDDOWN('RASHODI 2022'!D15*1.041,-2)</f>
        <v>6805500</v>
      </c>
      <c r="E15" s="178">
        <f>ROUNDDOWN('RASHODI 2022'!E15*1.041,-2)</f>
        <v>0</v>
      </c>
      <c r="F15" s="178">
        <f>ROUNDDOWN('RASHODI 2022'!F15*1.041,-2)</f>
        <v>0</v>
      </c>
      <c r="G15" s="177">
        <f>ROUNDDOWN('RASHODI 2022'!G15*1.041,-2)</f>
        <v>6805500</v>
      </c>
      <c r="H15" s="179">
        <f>ROUNDDOWN('RASHODI 2022'!H15*1.041,-2)</f>
        <v>0</v>
      </c>
      <c r="I15" s="179">
        <f>ROUNDDOWN('RASHODI 2022'!I15*1.041,-2)</f>
        <v>0</v>
      </c>
      <c r="J15" s="179">
        <f>ROUNDDOWN('RASHODI 2022'!J15*1.041,-2)</f>
        <v>6558300</v>
      </c>
      <c r="K15" s="179">
        <f>ROUNDDOWN('RASHODI 2022'!K15*1.041,-2)</f>
        <v>0</v>
      </c>
      <c r="L15" s="179">
        <f>ROUNDDOWN('RASHODI 2022'!L15*1.041,-2)</f>
        <v>247200</v>
      </c>
      <c r="M15" s="179">
        <f>ROUNDDOWN('RASHODI 2022'!M15*1.041,-2)</f>
        <v>0</v>
      </c>
      <c r="N15" s="179">
        <f>ROUNDDOWN('RASHODI 2022'!N15*1.041,-2)</f>
        <v>0</v>
      </c>
      <c r="O15" s="179">
        <f>ROUNDDOWN('RASHODI 2022'!O15*1.041,-2)</f>
        <v>0</v>
      </c>
      <c r="P15" s="179">
        <f>ROUNDDOWN('RASHODI 2022'!P15*1.041,-2)</f>
        <v>0</v>
      </c>
      <c r="Q15" s="179">
        <f>ROUNDDOWN('RASHODI 2022'!Q15*1.041,-2)</f>
        <v>0</v>
      </c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1"/>
      <c r="AD15" s="181"/>
      <c r="AE15" s="181"/>
      <c r="AF15" s="181"/>
    </row>
    <row r="16" spans="1:34" s="174" customFormat="1" ht="35.1" customHeight="1">
      <c r="B16" s="175">
        <v>3112</v>
      </c>
      <c r="C16" s="176" t="s">
        <v>78</v>
      </c>
      <c r="D16" s="177">
        <f>ROUNDDOWN('RASHODI 2022'!D16*1.041,-2)</f>
        <v>0</v>
      </c>
      <c r="E16" s="178">
        <f>ROUNDDOWN('RASHODI 2022'!E16*1.041,-2)</f>
        <v>0</v>
      </c>
      <c r="F16" s="178">
        <f>ROUNDDOWN('RASHODI 2022'!F16*1.041,-2)</f>
        <v>0</v>
      </c>
      <c r="G16" s="177">
        <f>ROUNDDOWN('RASHODI 2022'!G16*1.041,-2)</f>
        <v>0</v>
      </c>
      <c r="H16" s="179">
        <f>ROUNDDOWN('RASHODI 2022'!H16*1.041,-2)</f>
        <v>0</v>
      </c>
      <c r="I16" s="179">
        <f>ROUNDDOWN('RASHODI 2022'!I16*1.041,-2)</f>
        <v>0</v>
      </c>
      <c r="J16" s="179">
        <f>ROUNDDOWN('RASHODI 2022'!J16*1.041,-2)</f>
        <v>0</v>
      </c>
      <c r="K16" s="179">
        <f>ROUNDDOWN('RASHODI 2022'!K16*1.041,-2)</f>
        <v>0</v>
      </c>
      <c r="L16" s="179">
        <f>ROUNDDOWN('RASHODI 2022'!L16*1.041,-2)</f>
        <v>0</v>
      </c>
      <c r="M16" s="179">
        <f>ROUNDDOWN('RASHODI 2022'!M16*1.041,-2)</f>
        <v>0</v>
      </c>
      <c r="N16" s="179">
        <f>ROUNDDOWN('RASHODI 2022'!N16*1.041,-2)</f>
        <v>0</v>
      </c>
      <c r="O16" s="179">
        <f>ROUNDDOWN('RASHODI 2022'!O16*1.041,-2)</f>
        <v>0</v>
      </c>
      <c r="P16" s="179">
        <f>ROUNDDOWN('RASHODI 2022'!P16*1.041,-2)</f>
        <v>0</v>
      </c>
      <c r="Q16" s="179">
        <f>ROUNDDOWN('RASHODI 2022'!Q16*1.041,-2)</f>
        <v>0</v>
      </c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1"/>
      <c r="AD16" s="181"/>
      <c r="AE16" s="181"/>
      <c r="AF16" s="181"/>
    </row>
    <row r="17" spans="2:33" s="174" customFormat="1" ht="35.1" customHeight="1">
      <c r="B17" s="175">
        <v>3113</v>
      </c>
      <c r="C17" s="176" t="s">
        <v>79</v>
      </c>
      <c r="D17" s="177">
        <f>ROUNDDOWN('RASHODI 2022'!D17*1.041,-2)</f>
        <v>104100</v>
      </c>
      <c r="E17" s="178">
        <f>ROUNDDOWN('RASHODI 2022'!E17*1.041,-2)</f>
        <v>0</v>
      </c>
      <c r="F17" s="178">
        <f>ROUNDDOWN('RASHODI 2022'!F17*1.041,-2)</f>
        <v>0</v>
      </c>
      <c r="G17" s="177">
        <f>ROUNDDOWN('RASHODI 2022'!G17*1.041,-2)</f>
        <v>104100</v>
      </c>
      <c r="H17" s="179">
        <f>ROUNDDOWN('RASHODI 2022'!H17*1.041,-2)</f>
        <v>0</v>
      </c>
      <c r="I17" s="179">
        <f>ROUNDDOWN('RASHODI 2022'!I17*1.041,-2)</f>
        <v>0</v>
      </c>
      <c r="J17" s="179">
        <f>ROUNDDOWN('RASHODI 2022'!J17*1.041,-2)</f>
        <v>104100</v>
      </c>
      <c r="K17" s="179">
        <f>ROUNDDOWN('RASHODI 2022'!K17*1.041,-2)</f>
        <v>0</v>
      </c>
      <c r="L17" s="179">
        <f>ROUNDDOWN('RASHODI 2022'!L17*1.041,-2)</f>
        <v>0</v>
      </c>
      <c r="M17" s="179">
        <f>ROUNDDOWN('RASHODI 2022'!M17*1.041,-2)</f>
        <v>0</v>
      </c>
      <c r="N17" s="179">
        <f>ROUNDDOWN('RASHODI 2022'!N17*1.041,-2)</f>
        <v>0</v>
      </c>
      <c r="O17" s="179">
        <f>ROUNDDOWN('RASHODI 2022'!O17*1.041,-2)</f>
        <v>0</v>
      </c>
      <c r="P17" s="179">
        <f>ROUNDDOWN('RASHODI 2022'!P17*1.041,-2)</f>
        <v>0</v>
      </c>
      <c r="Q17" s="179">
        <f>ROUNDDOWN('RASHODI 2022'!Q17*1.041,-2)</f>
        <v>0</v>
      </c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1"/>
      <c r="AD17" s="181"/>
      <c r="AE17" s="181"/>
      <c r="AF17" s="181"/>
    </row>
    <row r="18" spans="2:33" s="174" customFormat="1" ht="35.1" customHeight="1">
      <c r="B18" s="175">
        <v>3114</v>
      </c>
      <c r="C18" s="176" t="s">
        <v>80</v>
      </c>
      <c r="D18" s="177">
        <f>ROUNDDOWN('RASHODI 2022'!D18*1.041,-2)</f>
        <v>181100</v>
      </c>
      <c r="E18" s="178">
        <f>ROUNDDOWN('RASHODI 2022'!E18*1.041,-2)</f>
        <v>0</v>
      </c>
      <c r="F18" s="178">
        <f>ROUNDDOWN('RASHODI 2022'!F18*1.041,-2)</f>
        <v>0</v>
      </c>
      <c r="G18" s="177">
        <f>ROUNDDOWN('RASHODI 2022'!G18*1.041,-2)</f>
        <v>181100</v>
      </c>
      <c r="H18" s="179">
        <f>ROUNDDOWN('RASHODI 2022'!H18*1.041,-2)</f>
        <v>0</v>
      </c>
      <c r="I18" s="179">
        <f>ROUNDDOWN('RASHODI 2022'!I18*1.041,-2)</f>
        <v>0</v>
      </c>
      <c r="J18" s="179">
        <f>ROUNDDOWN('RASHODI 2022'!J18*1.041,-2)</f>
        <v>181100</v>
      </c>
      <c r="K18" s="179">
        <f>ROUNDDOWN('RASHODI 2022'!K18*1.041,-2)</f>
        <v>0</v>
      </c>
      <c r="L18" s="179">
        <f>ROUNDDOWN('RASHODI 2022'!L18*1.041,-2)</f>
        <v>0</v>
      </c>
      <c r="M18" s="179">
        <f>ROUNDDOWN('RASHODI 2022'!M18*1.041,-2)</f>
        <v>0</v>
      </c>
      <c r="N18" s="179">
        <f>ROUNDDOWN('RASHODI 2022'!N18*1.041,-2)</f>
        <v>0</v>
      </c>
      <c r="O18" s="179">
        <f>ROUNDDOWN('RASHODI 2022'!O18*1.041,-2)</f>
        <v>0</v>
      </c>
      <c r="P18" s="179">
        <f>ROUNDDOWN('RASHODI 2022'!P18*1.041,-2)</f>
        <v>0</v>
      </c>
      <c r="Q18" s="179">
        <f>ROUNDDOWN('RASHODI 2022'!Q18*1.041,-2)</f>
        <v>0</v>
      </c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1"/>
      <c r="AD18" s="181"/>
      <c r="AE18" s="181"/>
      <c r="AF18" s="181"/>
    </row>
    <row r="19" spans="2:33" s="167" customFormat="1" ht="35.1" customHeight="1">
      <c r="B19" s="168">
        <v>312</v>
      </c>
      <c r="C19" s="169" t="s">
        <v>32</v>
      </c>
      <c r="D19" s="170">
        <f>ROUNDDOWN('RASHODI 2022'!D19*1.041,-2)</f>
        <v>187300</v>
      </c>
      <c r="E19" s="170">
        <f>ROUNDDOWN('RASHODI 2022'!E19*1.041,-2)</f>
        <v>0</v>
      </c>
      <c r="F19" s="170">
        <f>ROUNDDOWN('RASHODI 2022'!F19*1.041,-2)</f>
        <v>0</v>
      </c>
      <c r="G19" s="171">
        <f>ROUNDDOWN('RASHODI 2022'!G19*1.041,-2)</f>
        <v>187300</v>
      </c>
      <c r="H19" s="170">
        <f>ROUNDDOWN('RASHODI 2022'!H19*1.041,-2)</f>
        <v>0</v>
      </c>
      <c r="I19" s="170">
        <f>ROUNDDOWN('RASHODI 2022'!I19*1.041,-2)</f>
        <v>3100</v>
      </c>
      <c r="J19" s="170">
        <f>ROUNDDOWN('RASHODI 2022'!J19*1.041,-2)</f>
        <v>184200</v>
      </c>
      <c r="K19" s="170">
        <f>ROUNDDOWN('RASHODI 2022'!K19*1.041,-2)</f>
        <v>0</v>
      </c>
      <c r="L19" s="170">
        <f>ROUNDDOWN('RASHODI 2022'!L19*1.041,-2)</f>
        <v>0</v>
      </c>
      <c r="M19" s="170">
        <f>ROUNDDOWN('RASHODI 2022'!M19*1.041,-2)</f>
        <v>0</v>
      </c>
      <c r="N19" s="170">
        <f>ROUNDDOWN('RASHODI 2022'!N19*1.041,-2)</f>
        <v>0</v>
      </c>
      <c r="O19" s="170">
        <f>ROUNDDOWN('RASHODI 2022'!O19*1.041,-2)</f>
        <v>0</v>
      </c>
      <c r="P19" s="170">
        <f>ROUNDDOWN('RASHODI 2022'!P19*1.041,-2)</f>
        <v>0</v>
      </c>
      <c r="Q19" s="170">
        <f>ROUNDDOWN('RASHODI 2022'!Q19*1.041,-2)</f>
        <v>0</v>
      </c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2:33" s="174" customFormat="1" ht="35.1" customHeight="1">
      <c r="B20" s="175" t="s">
        <v>31</v>
      </c>
      <c r="C20" s="176" t="s">
        <v>32</v>
      </c>
      <c r="D20" s="177">
        <f>ROUNDDOWN('RASHODI 2022'!D20*1.041,-2)</f>
        <v>187300</v>
      </c>
      <c r="E20" s="178">
        <f>ROUNDDOWN('RASHODI 2022'!E20*1.041,-2)</f>
        <v>0</v>
      </c>
      <c r="F20" s="178">
        <f>ROUNDDOWN('RASHODI 2022'!F20*1.041,-2)</f>
        <v>0</v>
      </c>
      <c r="G20" s="177">
        <f>ROUNDDOWN('RASHODI 2022'!G20*1.041,-2)</f>
        <v>187300</v>
      </c>
      <c r="H20" s="179">
        <f>ROUNDDOWN('RASHODI 2022'!H20*1.041,-2)</f>
        <v>0</v>
      </c>
      <c r="I20" s="179">
        <f>ROUNDDOWN('RASHODI 2022'!I20*1.041,-2)</f>
        <v>3100</v>
      </c>
      <c r="J20" s="179">
        <f>ROUNDDOWN('RASHODI 2022'!J20*1.041,-2)</f>
        <v>184200</v>
      </c>
      <c r="K20" s="179">
        <f>ROUNDDOWN('RASHODI 2022'!K20*1.041,-2)</f>
        <v>0</v>
      </c>
      <c r="L20" s="179">
        <f>ROUNDDOWN('RASHODI 2022'!L20*1.041,-2)</f>
        <v>0</v>
      </c>
      <c r="M20" s="179">
        <f>ROUNDDOWN('RASHODI 2022'!M20*1.041,-2)</f>
        <v>0</v>
      </c>
      <c r="N20" s="179">
        <f>ROUNDDOWN('RASHODI 2022'!N20*1.041,-2)</f>
        <v>0</v>
      </c>
      <c r="O20" s="179">
        <f>ROUNDDOWN('RASHODI 2022'!O20*1.041,-2)</f>
        <v>0</v>
      </c>
      <c r="P20" s="179">
        <f>ROUNDDOWN('RASHODI 2022'!P20*1.041,-2)</f>
        <v>0</v>
      </c>
      <c r="Q20" s="179">
        <f>ROUNDDOWN('RASHODI 2022'!Q20*1.041,-2)</f>
        <v>0</v>
      </c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1"/>
      <c r="AD20" s="181"/>
      <c r="AE20" s="181"/>
      <c r="AF20" s="181"/>
    </row>
    <row r="21" spans="2:33" s="167" customFormat="1" ht="35.1" customHeight="1">
      <c r="B21" s="168">
        <v>313</v>
      </c>
      <c r="C21" s="169" t="s">
        <v>118</v>
      </c>
      <c r="D21" s="170">
        <f>ROUNDDOWN('RASHODI 2022'!D21*1.041,-2)</f>
        <v>1065900</v>
      </c>
      <c r="E21" s="170">
        <f>ROUNDDOWN('RASHODI 2022'!E21*1.041,-2)</f>
        <v>0</v>
      </c>
      <c r="F21" s="170">
        <f>ROUNDDOWN('RASHODI 2022'!F21*1.041,-2)</f>
        <v>0</v>
      </c>
      <c r="G21" s="171">
        <f>ROUNDDOWN('RASHODI 2022'!G21*1.041,-2)</f>
        <v>1065900</v>
      </c>
      <c r="H21" s="170">
        <f>ROUNDDOWN('RASHODI 2022'!H21*1.041,-2)</f>
        <v>0</v>
      </c>
      <c r="I21" s="170">
        <f>ROUNDDOWN('RASHODI 2022'!I21*1.041,-2)</f>
        <v>0</v>
      </c>
      <c r="J21" s="170">
        <f>ROUNDDOWN('RASHODI 2022'!J21*1.041,-2)</f>
        <v>1048200</v>
      </c>
      <c r="K21" s="170">
        <f>ROUNDDOWN('RASHODI 2022'!K21*1.041,-2)</f>
        <v>0</v>
      </c>
      <c r="L21" s="170">
        <f>ROUNDDOWN('RASHODI 2022'!L21*1.041,-2)</f>
        <v>17600</v>
      </c>
      <c r="M21" s="170">
        <f>ROUNDDOWN('RASHODI 2022'!M21*1.041,-2)</f>
        <v>0</v>
      </c>
      <c r="N21" s="170">
        <f>ROUNDDOWN('RASHODI 2022'!N21*1.041,-2)</f>
        <v>0</v>
      </c>
      <c r="O21" s="170">
        <f>ROUNDDOWN('RASHODI 2022'!O21*1.041,-2)</f>
        <v>0</v>
      </c>
      <c r="P21" s="170">
        <f>ROUNDDOWN('RASHODI 2022'!P21*1.041,-2)</f>
        <v>0</v>
      </c>
      <c r="Q21" s="170">
        <f>ROUNDDOWN('RASHODI 2022'!Q21*1.041,-2)</f>
        <v>0</v>
      </c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2:33" s="174" customFormat="1" ht="35.1" customHeight="1">
      <c r="B22" s="175">
        <v>3132</v>
      </c>
      <c r="C22" s="176" t="s">
        <v>81</v>
      </c>
      <c r="D22" s="177">
        <f>ROUNDDOWN('RASHODI 2022'!D22*1.041,-2)</f>
        <v>1065900</v>
      </c>
      <c r="E22" s="178">
        <f>ROUNDDOWN('RASHODI 2022'!E22*1.041,-2)</f>
        <v>0</v>
      </c>
      <c r="F22" s="178">
        <f>ROUNDDOWN('RASHODI 2022'!F22*1.041,-2)</f>
        <v>0</v>
      </c>
      <c r="G22" s="177">
        <f>ROUNDDOWN('RASHODI 2022'!G22*1.041,-2)</f>
        <v>1065900</v>
      </c>
      <c r="H22" s="179">
        <f>ROUNDDOWN('RASHODI 2022'!H22*1.041,-2)</f>
        <v>0</v>
      </c>
      <c r="I22" s="179">
        <f>ROUNDDOWN('RASHODI 2022'!I22*1.041,-2)</f>
        <v>0</v>
      </c>
      <c r="J22" s="179">
        <f>ROUNDDOWN('RASHODI 2022'!J22*1.041,-2)</f>
        <v>1048200</v>
      </c>
      <c r="K22" s="179">
        <f>ROUNDDOWN('RASHODI 2022'!K22*1.041,-2)</f>
        <v>0</v>
      </c>
      <c r="L22" s="179">
        <f>ROUNDDOWN('RASHODI 2022'!L22*1.041,-2)</f>
        <v>17600</v>
      </c>
      <c r="M22" s="179">
        <f>ROUNDDOWN('RASHODI 2022'!M22*1.041,-2)</f>
        <v>0</v>
      </c>
      <c r="N22" s="179">
        <f>ROUNDDOWN('RASHODI 2022'!N22*1.041,-2)</f>
        <v>0</v>
      </c>
      <c r="O22" s="179">
        <f>ROUNDDOWN('RASHODI 2022'!O22*1.041,-2)</f>
        <v>0</v>
      </c>
      <c r="P22" s="179">
        <f>ROUNDDOWN('RASHODI 2022'!P22*1.041,-2)</f>
        <v>0</v>
      </c>
      <c r="Q22" s="179">
        <f>ROUNDDOWN('RASHODI 2022'!Q22*1.041,-2)</f>
        <v>0</v>
      </c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1"/>
      <c r="AD22" s="181"/>
      <c r="AE22" s="181"/>
      <c r="AF22" s="181"/>
    </row>
    <row r="23" spans="2:33" s="167" customFormat="1" ht="35.1" customHeight="1">
      <c r="B23" s="168">
        <v>32</v>
      </c>
      <c r="C23" s="169" t="s">
        <v>119</v>
      </c>
      <c r="D23" s="170">
        <f>ROUNDDOWN('RASHODI 2022'!D23*1.041,-2)</f>
        <v>828100</v>
      </c>
      <c r="E23" s="170">
        <f>ROUNDDOWN('RASHODI 2022'!E23*1.041,-2)</f>
        <v>551700</v>
      </c>
      <c r="F23" s="170">
        <f>ROUNDDOWN('RASHODI 2022'!F23*1.041,-2)</f>
        <v>17600</v>
      </c>
      <c r="G23" s="171">
        <f>ROUNDDOWN('RASHODI 2022'!G23*1.041,-2)</f>
        <v>258600</v>
      </c>
      <c r="H23" s="170">
        <f>ROUNDDOWN('RASHODI 2022'!H23*1.041,-2)</f>
        <v>0</v>
      </c>
      <c r="I23" s="170">
        <f>ROUNDDOWN('RASHODI 2022'!I23*1.041,-2)</f>
        <v>72800</v>
      </c>
      <c r="J23" s="170">
        <f>ROUNDDOWN('RASHODI 2022'!J23*1.041,-2)</f>
        <v>171700</v>
      </c>
      <c r="K23" s="170">
        <f>ROUNDDOWN('RASHODI 2022'!K23*1.041,-2)</f>
        <v>0</v>
      </c>
      <c r="L23" s="170">
        <f>ROUNDDOWN('RASHODI 2022'!L23*1.041,-2)</f>
        <v>3600</v>
      </c>
      <c r="M23" s="170">
        <f>ROUNDDOWN('RASHODI 2022'!M23*1.041,-2)</f>
        <v>0</v>
      </c>
      <c r="N23" s="170">
        <f>ROUNDDOWN('RASHODI 2022'!N23*1.041,-2)</f>
        <v>0</v>
      </c>
      <c r="O23" s="170">
        <f>ROUNDDOWN('RASHODI 2022'!O23*1.041,-2)</f>
        <v>10400</v>
      </c>
      <c r="P23" s="170">
        <f>ROUNDDOWN('RASHODI 2022'!P23*1.041,-2)</f>
        <v>0</v>
      </c>
      <c r="Q23" s="170">
        <f>ROUNDDOWN('RASHODI 2022'!Q23*1.041,-2)</f>
        <v>0</v>
      </c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</row>
    <row r="24" spans="2:33" s="167" customFormat="1" ht="35.1" customHeight="1">
      <c r="B24" s="168">
        <v>321</v>
      </c>
      <c r="C24" s="169" t="s">
        <v>120</v>
      </c>
      <c r="D24" s="170">
        <f>ROUNDDOWN('RASHODI 2022'!D24*1.041,-2)</f>
        <v>236800</v>
      </c>
      <c r="E24" s="170">
        <f>ROUNDDOWN('RASHODI 2022'!E24*1.041,-2)</f>
        <v>165500</v>
      </c>
      <c r="F24" s="170">
        <f>ROUNDDOWN('RASHODI 2022'!F24*1.041,-2)</f>
        <v>0</v>
      </c>
      <c r="G24" s="171">
        <f>ROUNDDOWN('RASHODI 2022'!G24*1.041,-2)</f>
        <v>71300</v>
      </c>
      <c r="H24" s="170">
        <f>ROUNDDOWN('RASHODI 2022'!H24*1.041,-2)</f>
        <v>0</v>
      </c>
      <c r="I24" s="170">
        <f>ROUNDDOWN('RASHODI 2022'!I24*1.041,-2)</f>
        <v>20800</v>
      </c>
      <c r="J24" s="170">
        <f>ROUNDDOWN('RASHODI 2022'!J24*1.041,-2)</f>
        <v>46800</v>
      </c>
      <c r="K24" s="170">
        <f>ROUNDDOWN('RASHODI 2022'!K24*1.041,-2)</f>
        <v>0</v>
      </c>
      <c r="L24" s="170">
        <f>ROUNDDOWN('RASHODI 2022'!L24*1.041,-2)</f>
        <v>3600</v>
      </c>
      <c r="M24" s="170">
        <f>ROUNDDOWN('RASHODI 2022'!M24*1.041,-2)</f>
        <v>0</v>
      </c>
      <c r="N24" s="170">
        <f>ROUNDDOWN('RASHODI 2022'!N24*1.041,-2)</f>
        <v>0</v>
      </c>
      <c r="O24" s="170">
        <f>ROUNDDOWN('RASHODI 2022'!O24*1.041,-2)</f>
        <v>0</v>
      </c>
      <c r="P24" s="170">
        <f>ROUNDDOWN('RASHODI 2022'!P24*1.041,-2)</f>
        <v>0</v>
      </c>
      <c r="Q24" s="170">
        <f>ROUNDDOWN('RASHODI 2022'!Q24*1.041,-2)</f>
        <v>0</v>
      </c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</row>
    <row r="25" spans="2:33" s="174" customFormat="1" ht="35.1" customHeight="1">
      <c r="B25" s="175">
        <v>3211</v>
      </c>
      <c r="C25" s="176" t="s">
        <v>33</v>
      </c>
      <c r="D25" s="177">
        <f>ROUNDDOWN('RASHODI 2022'!D25*1.041,-2)</f>
        <v>71800</v>
      </c>
      <c r="E25" s="179">
        <f>ROUNDDOWN('RASHODI 2022'!E25*1.041,-2)</f>
        <v>4100</v>
      </c>
      <c r="F25" s="178">
        <f>ROUNDDOWN('RASHODI 2022'!F25*1.041,-2)</f>
        <v>0</v>
      </c>
      <c r="G25" s="177">
        <f>ROUNDDOWN('RASHODI 2022'!G25*1.041,-2)</f>
        <v>67600</v>
      </c>
      <c r="H25" s="179">
        <f>ROUNDDOWN('RASHODI 2022'!H25*1.041,-2)</f>
        <v>0</v>
      </c>
      <c r="I25" s="179">
        <f>ROUNDDOWN('RASHODI 2022'!I25*1.041,-2)</f>
        <v>20800</v>
      </c>
      <c r="J25" s="179">
        <f>ROUNDDOWN('RASHODI 2022'!J25*1.041,-2)</f>
        <v>46800</v>
      </c>
      <c r="K25" s="179">
        <f>ROUNDDOWN('RASHODI 2022'!K25*1.041,-2)</f>
        <v>0</v>
      </c>
      <c r="L25" s="179">
        <f>ROUNDDOWN('RASHODI 2022'!L25*1.041,-2)</f>
        <v>0</v>
      </c>
      <c r="M25" s="179">
        <f>ROUNDDOWN('RASHODI 2022'!M25*1.041,-2)</f>
        <v>0</v>
      </c>
      <c r="N25" s="179">
        <f>ROUNDDOWN('RASHODI 2022'!N25*1.041,-2)</f>
        <v>0</v>
      </c>
      <c r="O25" s="179">
        <f>ROUNDDOWN('RASHODI 2022'!O25*1.041,-2)</f>
        <v>0</v>
      </c>
      <c r="P25" s="179">
        <f>ROUNDDOWN('RASHODI 2022'!P25*1.041,-2)</f>
        <v>0</v>
      </c>
      <c r="Q25" s="179">
        <f>ROUNDDOWN('RASHODI 2022'!Q25*1.041,-2)</f>
        <v>0</v>
      </c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1"/>
      <c r="AD25" s="181"/>
      <c r="AE25" s="181"/>
      <c r="AF25" s="181"/>
    </row>
    <row r="26" spans="2:33" s="174" customFormat="1" ht="35.1" customHeight="1">
      <c r="B26" s="175">
        <v>3212</v>
      </c>
      <c r="C26" s="176" t="s">
        <v>34</v>
      </c>
      <c r="D26" s="177">
        <f>ROUNDDOWN('RASHODI 2022'!D26*1.041,-2)</f>
        <v>159700</v>
      </c>
      <c r="E26" s="179">
        <f>ROUNDDOWN('RASHODI 2022'!E26*1.041,-2)</f>
        <v>156100</v>
      </c>
      <c r="F26" s="178">
        <f>ROUNDDOWN('RASHODI 2022'!F26*1.041,-2)</f>
        <v>0</v>
      </c>
      <c r="G26" s="177">
        <f>ROUNDDOWN('RASHODI 2022'!G26*1.041,-2)</f>
        <v>3600</v>
      </c>
      <c r="H26" s="179">
        <f>ROUNDDOWN('RASHODI 2022'!H26*1.041,-2)</f>
        <v>0</v>
      </c>
      <c r="I26" s="179">
        <f>ROUNDDOWN('RASHODI 2022'!I26*1.041,-2)</f>
        <v>0</v>
      </c>
      <c r="J26" s="179">
        <f>ROUNDDOWN('RASHODI 2022'!J26*1.041,-2)</f>
        <v>0</v>
      </c>
      <c r="K26" s="179">
        <f>ROUNDDOWN('RASHODI 2022'!K26*1.041,-2)</f>
        <v>0</v>
      </c>
      <c r="L26" s="179">
        <f>ROUNDDOWN('RASHODI 2022'!L26*1.041,-2)</f>
        <v>3600</v>
      </c>
      <c r="M26" s="179">
        <f>ROUNDDOWN('RASHODI 2022'!M26*1.041,-2)</f>
        <v>0</v>
      </c>
      <c r="N26" s="179">
        <f>ROUNDDOWN('RASHODI 2022'!N26*1.041,-2)</f>
        <v>0</v>
      </c>
      <c r="O26" s="179">
        <f>ROUNDDOWN('RASHODI 2022'!O26*1.041,-2)</f>
        <v>0</v>
      </c>
      <c r="P26" s="179">
        <f>ROUNDDOWN('RASHODI 2022'!P26*1.041,-2)</f>
        <v>0</v>
      </c>
      <c r="Q26" s="179">
        <f>ROUNDDOWN('RASHODI 2022'!Q26*1.041,-2)</f>
        <v>0</v>
      </c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1"/>
      <c r="AD26" s="181"/>
      <c r="AE26" s="181"/>
      <c r="AF26" s="181"/>
    </row>
    <row r="27" spans="2:33" s="174" customFormat="1" ht="35.1" customHeight="1">
      <c r="B27" s="175">
        <v>3213</v>
      </c>
      <c r="C27" s="176" t="s">
        <v>35</v>
      </c>
      <c r="D27" s="177">
        <f>ROUNDDOWN('RASHODI 2022'!D27*1.041,-2)</f>
        <v>5200</v>
      </c>
      <c r="E27" s="179">
        <f>ROUNDDOWN('RASHODI 2022'!E27*1.041,-2)</f>
        <v>5200</v>
      </c>
      <c r="F27" s="178">
        <f>ROUNDDOWN('RASHODI 2022'!F27*1.041,-2)</f>
        <v>0</v>
      </c>
      <c r="G27" s="177">
        <f>ROUNDDOWN('RASHODI 2022'!G27*1.041,-2)</f>
        <v>0</v>
      </c>
      <c r="H27" s="179">
        <f>ROUNDDOWN('RASHODI 2022'!H27*1.041,-2)</f>
        <v>0</v>
      </c>
      <c r="I27" s="179">
        <f>ROUNDDOWN('RASHODI 2022'!I27*1.041,-2)</f>
        <v>0</v>
      </c>
      <c r="J27" s="179">
        <f>ROUNDDOWN('RASHODI 2022'!J27*1.041,-2)</f>
        <v>0</v>
      </c>
      <c r="K27" s="179">
        <f>ROUNDDOWN('RASHODI 2022'!K27*1.041,-2)</f>
        <v>0</v>
      </c>
      <c r="L27" s="179">
        <f>ROUNDDOWN('RASHODI 2022'!L27*1.041,-2)</f>
        <v>0</v>
      </c>
      <c r="M27" s="179">
        <f>ROUNDDOWN('RASHODI 2022'!M27*1.041,-2)</f>
        <v>0</v>
      </c>
      <c r="N27" s="179">
        <f>ROUNDDOWN('RASHODI 2022'!N27*1.041,-2)</f>
        <v>0</v>
      </c>
      <c r="O27" s="179">
        <f>ROUNDDOWN('RASHODI 2022'!O27*1.041,-2)</f>
        <v>0</v>
      </c>
      <c r="P27" s="179">
        <f>ROUNDDOWN('RASHODI 2022'!P27*1.041,-2)</f>
        <v>0</v>
      </c>
      <c r="Q27" s="179">
        <f>ROUNDDOWN('RASHODI 2022'!Q27*1.041,-2)</f>
        <v>0</v>
      </c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1"/>
      <c r="AD27" s="181"/>
      <c r="AE27" s="181"/>
      <c r="AF27" s="181"/>
      <c r="AG27" s="182"/>
    </row>
    <row r="28" spans="2:33" s="174" customFormat="1" ht="35.1" customHeight="1">
      <c r="B28" s="175">
        <v>3214</v>
      </c>
      <c r="C28" s="176" t="s">
        <v>36</v>
      </c>
      <c r="D28" s="177">
        <f>ROUNDDOWN('RASHODI 2022'!D28*1.041,-2)</f>
        <v>0</v>
      </c>
      <c r="E28" s="179">
        <f>ROUNDDOWN('RASHODI 2022'!E28*1.041,-2)</f>
        <v>0</v>
      </c>
      <c r="F28" s="178">
        <f>ROUNDDOWN('RASHODI 2022'!F28*1.041,-2)</f>
        <v>0</v>
      </c>
      <c r="G28" s="177">
        <f>ROUNDDOWN('RASHODI 2022'!G28*1.041,-2)</f>
        <v>0</v>
      </c>
      <c r="H28" s="179">
        <f>ROUNDDOWN('RASHODI 2022'!H28*1.041,-2)</f>
        <v>0</v>
      </c>
      <c r="I28" s="179">
        <f>ROUNDDOWN('RASHODI 2022'!I28*1.041,-2)</f>
        <v>0</v>
      </c>
      <c r="J28" s="179">
        <f>ROUNDDOWN('RASHODI 2022'!J28*1.041,-2)</f>
        <v>0</v>
      </c>
      <c r="K28" s="179">
        <f>ROUNDDOWN('RASHODI 2022'!K28*1.041,-2)</f>
        <v>0</v>
      </c>
      <c r="L28" s="179">
        <f>ROUNDDOWN('RASHODI 2022'!L28*1.041,-2)</f>
        <v>0</v>
      </c>
      <c r="M28" s="179">
        <f>ROUNDDOWN('RASHODI 2022'!M28*1.041,-2)</f>
        <v>0</v>
      </c>
      <c r="N28" s="179">
        <f>ROUNDDOWN('RASHODI 2022'!N28*1.041,-2)</f>
        <v>0</v>
      </c>
      <c r="O28" s="179">
        <f>ROUNDDOWN('RASHODI 2022'!O28*1.041,-2)</f>
        <v>0</v>
      </c>
      <c r="P28" s="179">
        <f>ROUNDDOWN('RASHODI 2022'!P28*1.041,-2)</f>
        <v>0</v>
      </c>
      <c r="Q28" s="179">
        <f>ROUNDDOWN('RASHODI 2022'!Q28*1.041,-2)</f>
        <v>0</v>
      </c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1"/>
      <c r="AD28" s="181"/>
      <c r="AE28" s="181"/>
      <c r="AF28" s="181"/>
    </row>
    <row r="29" spans="2:33" s="167" customFormat="1" ht="35.1" customHeight="1">
      <c r="B29" s="168">
        <v>322</v>
      </c>
      <c r="C29" s="169" t="s">
        <v>121</v>
      </c>
      <c r="D29" s="170">
        <f>ROUNDDOWN('RASHODI 2022'!D29*1.041,-2)</f>
        <v>143600</v>
      </c>
      <c r="E29" s="170">
        <f>ROUNDDOWN('RASHODI 2022'!E29*1.041,-2)</f>
        <v>122800</v>
      </c>
      <c r="F29" s="170">
        <f>ROUNDDOWN('RASHODI 2022'!F29*1.041,-2)</f>
        <v>0</v>
      </c>
      <c r="G29" s="171">
        <f>ROUNDDOWN('RASHODI 2022'!G29*1.041,-2)</f>
        <v>20800</v>
      </c>
      <c r="H29" s="170">
        <f>ROUNDDOWN('RASHODI 2022'!H29*1.041,-2)</f>
        <v>0</v>
      </c>
      <c r="I29" s="170">
        <f>ROUNDDOWN('RASHODI 2022'!I29*1.041,-2)</f>
        <v>0</v>
      </c>
      <c r="J29" s="170">
        <f>ROUNDDOWN('RASHODI 2022'!J29*1.041,-2)</f>
        <v>20800</v>
      </c>
      <c r="K29" s="170">
        <f>ROUNDDOWN('RASHODI 2022'!K29*1.041,-2)</f>
        <v>0</v>
      </c>
      <c r="L29" s="170">
        <f>ROUNDDOWN('RASHODI 2022'!L29*1.041,-2)</f>
        <v>0</v>
      </c>
      <c r="M29" s="170">
        <f>ROUNDDOWN('RASHODI 2022'!M29*1.041,-2)</f>
        <v>0</v>
      </c>
      <c r="N29" s="170">
        <f>ROUNDDOWN('RASHODI 2022'!N29*1.041,-2)</f>
        <v>0</v>
      </c>
      <c r="O29" s="170">
        <f>ROUNDDOWN('RASHODI 2022'!O29*1.041,-2)</f>
        <v>0</v>
      </c>
      <c r="P29" s="170">
        <f>ROUNDDOWN('RASHODI 2022'!P29*1.041,-2)</f>
        <v>0</v>
      </c>
      <c r="Q29" s="170">
        <f>ROUNDDOWN('RASHODI 2022'!Q29*1.041,-2)</f>
        <v>0</v>
      </c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</row>
    <row r="30" spans="2:33" s="174" customFormat="1" ht="35.1" customHeight="1">
      <c r="B30" s="175">
        <v>3221</v>
      </c>
      <c r="C30" s="176" t="s">
        <v>37</v>
      </c>
      <c r="D30" s="177">
        <f>ROUNDDOWN('RASHODI 2022'!D30*1.041,-2)</f>
        <v>42600</v>
      </c>
      <c r="E30" s="179">
        <f>ROUNDDOWN('RASHODI 2022'!E30*1.041,-2)</f>
        <v>32200</v>
      </c>
      <c r="F30" s="178">
        <f>ROUNDDOWN('RASHODI 2022'!F30*1.041,-2)</f>
        <v>0</v>
      </c>
      <c r="G30" s="177">
        <f>ROUNDDOWN('RASHODI 2022'!G30*1.041,-2)</f>
        <v>10400</v>
      </c>
      <c r="H30" s="179">
        <f>ROUNDDOWN('RASHODI 2022'!H30*1.041,-2)</f>
        <v>0</v>
      </c>
      <c r="I30" s="179">
        <f>ROUNDDOWN('RASHODI 2022'!I30*1.041,-2)</f>
        <v>0</v>
      </c>
      <c r="J30" s="179">
        <f>ROUNDDOWN('RASHODI 2022'!J30*1.041,-2)</f>
        <v>10400</v>
      </c>
      <c r="K30" s="179">
        <f>ROUNDDOWN('RASHODI 2022'!K30*1.041,-2)</f>
        <v>0</v>
      </c>
      <c r="L30" s="179">
        <f>ROUNDDOWN('RASHODI 2022'!L30*1.041,-2)</f>
        <v>0</v>
      </c>
      <c r="M30" s="179">
        <f>ROUNDDOWN('RASHODI 2022'!M30*1.041,-2)</f>
        <v>0</v>
      </c>
      <c r="N30" s="179">
        <f>ROUNDDOWN('RASHODI 2022'!N30*1.041,-2)</f>
        <v>0</v>
      </c>
      <c r="O30" s="179">
        <f>ROUNDDOWN('RASHODI 2022'!O30*1.041,-2)</f>
        <v>0</v>
      </c>
      <c r="P30" s="179">
        <f>ROUNDDOWN('RASHODI 2022'!P30*1.041,-2)</f>
        <v>0</v>
      </c>
      <c r="Q30" s="179">
        <f>ROUNDDOWN('RASHODI 2022'!Q30*1.041,-2)</f>
        <v>0</v>
      </c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1"/>
      <c r="AD30" s="181"/>
      <c r="AE30" s="181"/>
      <c r="AF30" s="181"/>
    </row>
    <row r="31" spans="2:33" s="174" customFormat="1" ht="35.1" customHeight="1">
      <c r="B31" s="175">
        <v>3222</v>
      </c>
      <c r="C31" s="176" t="s">
        <v>82</v>
      </c>
      <c r="D31" s="177">
        <f>ROUNDDOWN('RASHODI 2022'!D31*1.041,-2)</f>
        <v>10400</v>
      </c>
      <c r="E31" s="179">
        <f>ROUNDDOWN('RASHODI 2022'!E31*1.041,-2)</f>
        <v>0</v>
      </c>
      <c r="F31" s="178">
        <f>ROUNDDOWN('RASHODI 2022'!F31*1.041,-2)</f>
        <v>0</v>
      </c>
      <c r="G31" s="177">
        <f>ROUNDDOWN('RASHODI 2022'!G31*1.041,-2)</f>
        <v>10400</v>
      </c>
      <c r="H31" s="179">
        <f>ROUNDDOWN('RASHODI 2022'!H31*1.041,-2)</f>
        <v>0</v>
      </c>
      <c r="I31" s="179">
        <f>ROUNDDOWN('RASHODI 2022'!I31*1.041,-2)</f>
        <v>0</v>
      </c>
      <c r="J31" s="179">
        <f>ROUNDDOWN('RASHODI 2022'!J31*1.041,-2)</f>
        <v>10400</v>
      </c>
      <c r="K31" s="179">
        <f>ROUNDDOWN('RASHODI 2022'!K31*1.041,-2)</f>
        <v>0</v>
      </c>
      <c r="L31" s="179">
        <f>ROUNDDOWN('RASHODI 2022'!L31*1.041,-2)</f>
        <v>0</v>
      </c>
      <c r="M31" s="179">
        <f>ROUNDDOWN('RASHODI 2022'!M31*1.041,-2)</f>
        <v>0</v>
      </c>
      <c r="N31" s="179">
        <f>ROUNDDOWN('RASHODI 2022'!N31*1.041,-2)</f>
        <v>0</v>
      </c>
      <c r="O31" s="179">
        <f>ROUNDDOWN('RASHODI 2022'!O31*1.041,-2)</f>
        <v>0</v>
      </c>
      <c r="P31" s="179">
        <f>ROUNDDOWN('RASHODI 2022'!P31*1.041,-2)</f>
        <v>0</v>
      </c>
      <c r="Q31" s="179">
        <f>ROUNDDOWN('RASHODI 2022'!Q31*1.041,-2)</f>
        <v>0</v>
      </c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1"/>
      <c r="AD31" s="181"/>
      <c r="AE31" s="181"/>
      <c r="AF31" s="181"/>
    </row>
    <row r="32" spans="2:33" s="174" customFormat="1" ht="35.1" customHeight="1">
      <c r="B32" s="175">
        <v>3223</v>
      </c>
      <c r="C32" s="176" t="s">
        <v>38</v>
      </c>
      <c r="D32" s="177">
        <f>ROUNDDOWN('RASHODI 2022'!D32*1.041,-2)</f>
        <v>68700</v>
      </c>
      <c r="E32" s="179">
        <f>ROUNDDOWN('RASHODI 2022'!E32*1.041,-2)</f>
        <v>68700</v>
      </c>
      <c r="F32" s="178">
        <f>ROUNDDOWN('RASHODI 2022'!F32*1.041,-2)</f>
        <v>0</v>
      </c>
      <c r="G32" s="177">
        <f>ROUNDDOWN('RASHODI 2022'!G32*1.041,-2)</f>
        <v>0</v>
      </c>
      <c r="H32" s="179">
        <f>ROUNDDOWN('RASHODI 2022'!H32*1.041,-2)</f>
        <v>0</v>
      </c>
      <c r="I32" s="179">
        <f>ROUNDDOWN('RASHODI 2022'!I32*1.041,-2)</f>
        <v>0</v>
      </c>
      <c r="J32" s="179">
        <f>ROUNDDOWN('RASHODI 2022'!J32*1.041,-2)</f>
        <v>0</v>
      </c>
      <c r="K32" s="179">
        <f>ROUNDDOWN('RASHODI 2022'!K32*1.041,-2)</f>
        <v>0</v>
      </c>
      <c r="L32" s="179">
        <f>ROUNDDOWN('RASHODI 2022'!L32*1.041,-2)</f>
        <v>0</v>
      </c>
      <c r="M32" s="179">
        <f>ROUNDDOWN('RASHODI 2022'!M32*1.041,-2)</f>
        <v>0</v>
      </c>
      <c r="N32" s="179">
        <f>ROUNDDOWN('RASHODI 2022'!N32*1.041,-2)</f>
        <v>0</v>
      </c>
      <c r="O32" s="179">
        <f>ROUNDDOWN('RASHODI 2022'!O32*1.041,-2)</f>
        <v>0</v>
      </c>
      <c r="P32" s="179">
        <f>ROUNDDOWN('RASHODI 2022'!P32*1.041,-2)</f>
        <v>0</v>
      </c>
      <c r="Q32" s="179">
        <f>ROUNDDOWN('RASHODI 2022'!Q32*1.041,-2)</f>
        <v>0</v>
      </c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1"/>
      <c r="AD32" s="181"/>
      <c r="AE32" s="181"/>
      <c r="AF32" s="181"/>
    </row>
    <row r="33" spans="2:32" s="174" customFormat="1" ht="35.1" customHeight="1">
      <c r="B33" s="175">
        <v>3224</v>
      </c>
      <c r="C33" s="176" t="s">
        <v>39</v>
      </c>
      <c r="D33" s="177">
        <f>ROUNDDOWN('RASHODI 2022'!D33*1.041,-2)</f>
        <v>16600</v>
      </c>
      <c r="E33" s="179">
        <f>ROUNDDOWN('RASHODI 2022'!E33*1.041,-2)</f>
        <v>16600</v>
      </c>
      <c r="F33" s="178">
        <f>ROUNDDOWN('RASHODI 2022'!F33*1.041,-2)</f>
        <v>0</v>
      </c>
      <c r="G33" s="177">
        <f>ROUNDDOWN('RASHODI 2022'!G33*1.041,-2)</f>
        <v>0</v>
      </c>
      <c r="H33" s="179">
        <f>ROUNDDOWN('RASHODI 2022'!H33*1.041,-2)</f>
        <v>0</v>
      </c>
      <c r="I33" s="179">
        <f>ROUNDDOWN('RASHODI 2022'!I33*1.041,-2)</f>
        <v>0</v>
      </c>
      <c r="J33" s="179">
        <f>ROUNDDOWN('RASHODI 2022'!J33*1.041,-2)</f>
        <v>0</v>
      </c>
      <c r="K33" s="179">
        <f>ROUNDDOWN('RASHODI 2022'!K33*1.041,-2)</f>
        <v>0</v>
      </c>
      <c r="L33" s="179">
        <f>ROUNDDOWN('RASHODI 2022'!L33*1.041,-2)</f>
        <v>0</v>
      </c>
      <c r="M33" s="179">
        <f>ROUNDDOWN('RASHODI 2022'!M33*1.041,-2)</f>
        <v>0</v>
      </c>
      <c r="N33" s="179">
        <f>ROUNDDOWN('RASHODI 2022'!N33*1.041,-2)</f>
        <v>0</v>
      </c>
      <c r="O33" s="179">
        <f>ROUNDDOWN('RASHODI 2022'!O33*1.041,-2)</f>
        <v>0</v>
      </c>
      <c r="P33" s="179">
        <f>ROUNDDOWN('RASHODI 2022'!P33*1.041,-2)</f>
        <v>0</v>
      </c>
      <c r="Q33" s="179">
        <f>ROUNDDOWN('RASHODI 2022'!Q33*1.041,-2)</f>
        <v>0</v>
      </c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1"/>
      <c r="AD33" s="181"/>
      <c r="AE33" s="181"/>
      <c r="AF33" s="181"/>
    </row>
    <row r="34" spans="2:32" s="174" customFormat="1" ht="35.1" customHeight="1">
      <c r="B34" s="175">
        <v>3225</v>
      </c>
      <c r="C34" s="176" t="s">
        <v>40</v>
      </c>
      <c r="D34" s="177">
        <f>ROUNDDOWN('RASHODI 2022'!D34*1.041,-2)</f>
        <v>5200</v>
      </c>
      <c r="E34" s="179">
        <f>ROUNDDOWN('RASHODI 2022'!E34*1.041,-2)</f>
        <v>5200</v>
      </c>
      <c r="F34" s="178">
        <f>ROUNDDOWN('RASHODI 2022'!F34*1.041,-2)</f>
        <v>0</v>
      </c>
      <c r="G34" s="177">
        <f>ROUNDDOWN('RASHODI 2022'!G34*1.041,-2)</f>
        <v>0</v>
      </c>
      <c r="H34" s="179">
        <f>ROUNDDOWN('RASHODI 2022'!H34*1.041,-2)</f>
        <v>0</v>
      </c>
      <c r="I34" s="179">
        <f>ROUNDDOWN('RASHODI 2022'!I34*1.041,-2)</f>
        <v>0</v>
      </c>
      <c r="J34" s="179">
        <f>ROUNDDOWN('RASHODI 2022'!J34*1.041,-2)</f>
        <v>0</v>
      </c>
      <c r="K34" s="179">
        <f>ROUNDDOWN('RASHODI 2022'!K34*1.041,-2)</f>
        <v>0</v>
      </c>
      <c r="L34" s="179">
        <f>ROUNDDOWN('RASHODI 2022'!L34*1.041,-2)</f>
        <v>0</v>
      </c>
      <c r="M34" s="179">
        <f>ROUNDDOWN('RASHODI 2022'!M34*1.041,-2)</f>
        <v>0</v>
      </c>
      <c r="N34" s="179">
        <f>ROUNDDOWN('RASHODI 2022'!N34*1.041,-2)</f>
        <v>0</v>
      </c>
      <c r="O34" s="179">
        <f>ROUNDDOWN('RASHODI 2022'!O34*1.041,-2)</f>
        <v>0</v>
      </c>
      <c r="P34" s="179">
        <f>ROUNDDOWN('RASHODI 2022'!P34*1.041,-2)</f>
        <v>0</v>
      </c>
      <c r="Q34" s="179">
        <f>ROUNDDOWN('RASHODI 2022'!Q34*1.041,-2)</f>
        <v>0</v>
      </c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1"/>
      <c r="AD34" s="181"/>
      <c r="AE34" s="181"/>
      <c r="AF34" s="181"/>
    </row>
    <row r="35" spans="2:32" s="174" customFormat="1" ht="35.1" customHeight="1">
      <c r="B35" s="175">
        <v>3227</v>
      </c>
      <c r="C35" s="176" t="s">
        <v>83</v>
      </c>
      <c r="D35" s="177">
        <f>ROUNDDOWN('RASHODI 2022'!D35*1.041,-2)</f>
        <v>0</v>
      </c>
      <c r="E35" s="179">
        <f>ROUNDDOWN('RASHODI 2022'!E35*1.041,-2)</f>
        <v>0</v>
      </c>
      <c r="F35" s="178">
        <f>ROUNDDOWN('RASHODI 2022'!F35*1.041,-2)</f>
        <v>0</v>
      </c>
      <c r="G35" s="177">
        <f>ROUNDDOWN('RASHODI 2022'!G35*1.041,-2)</f>
        <v>0</v>
      </c>
      <c r="H35" s="179">
        <f>ROUNDDOWN('RASHODI 2022'!H35*1.041,-2)</f>
        <v>0</v>
      </c>
      <c r="I35" s="179">
        <f>ROUNDDOWN('RASHODI 2022'!I35*1.041,-2)</f>
        <v>0</v>
      </c>
      <c r="J35" s="179">
        <f>ROUNDDOWN('RASHODI 2022'!J35*1.041,-2)</f>
        <v>0</v>
      </c>
      <c r="K35" s="179">
        <f>ROUNDDOWN('RASHODI 2022'!K35*1.041,-2)</f>
        <v>0</v>
      </c>
      <c r="L35" s="179">
        <f>ROUNDDOWN('RASHODI 2022'!L35*1.041,-2)</f>
        <v>0</v>
      </c>
      <c r="M35" s="179">
        <f>ROUNDDOWN('RASHODI 2022'!M35*1.041,-2)</f>
        <v>0</v>
      </c>
      <c r="N35" s="179">
        <f>ROUNDDOWN('RASHODI 2022'!N35*1.041,-2)</f>
        <v>0</v>
      </c>
      <c r="O35" s="179">
        <f>ROUNDDOWN('RASHODI 2022'!O35*1.041,-2)</f>
        <v>0</v>
      </c>
      <c r="P35" s="179">
        <f>ROUNDDOWN('RASHODI 2022'!P35*1.041,-2)</f>
        <v>0</v>
      </c>
      <c r="Q35" s="179">
        <f>ROUNDDOWN('RASHODI 2022'!Q35*1.041,-2)</f>
        <v>0</v>
      </c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1"/>
      <c r="AD35" s="181"/>
      <c r="AE35" s="181"/>
      <c r="AF35" s="181"/>
    </row>
    <row r="36" spans="2:32" s="167" customFormat="1" ht="35.1" customHeight="1">
      <c r="B36" s="168">
        <v>323</v>
      </c>
      <c r="C36" s="169" t="s">
        <v>122</v>
      </c>
      <c r="D36" s="170">
        <f>ROUNDDOWN('RASHODI 2022'!D36*1.041,-2)</f>
        <v>316400</v>
      </c>
      <c r="E36" s="170">
        <f>ROUNDDOWN('RASHODI 2022'!E36*1.041,-2)</f>
        <v>245600</v>
      </c>
      <c r="F36" s="170">
        <f>ROUNDDOWN('RASHODI 2022'!F36*1.041,-2)</f>
        <v>0</v>
      </c>
      <c r="G36" s="171">
        <f>ROUNDDOWN('RASHODI 2022'!G36*1.041,-2)</f>
        <v>70700</v>
      </c>
      <c r="H36" s="170">
        <f>ROUNDDOWN('RASHODI 2022'!H36*1.041,-2)</f>
        <v>0</v>
      </c>
      <c r="I36" s="170">
        <f>ROUNDDOWN('RASHODI 2022'!I36*1.041,-2)</f>
        <v>52000</v>
      </c>
      <c r="J36" s="170">
        <f>ROUNDDOWN('RASHODI 2022'!J36*1.041,-2)</f>
        <v>18700</v>
      </c>
      <c r="K36" s="170">
        <f>ROUNDDOWN('RASHODI 2022'!K36*1.041,-2)</f>
        <v>0</v>
      </c>
      <c r="L36" s="170">
        <f>ROUNDDOWN('RASHODI 2022'!L36*1.041,-2)</f>
        <v>0</v>
      </c>
      <c r="M36" s="170">
        <f>ROUNDDOWN('RASHODI 2022'!M36*1.041,-2)</f>
        <v>0</v>
      </c>
      <c r="N36" s="170">
        <f>ROUNDDOWN('RASHODI 2022'!N36*1.041,-2)</f>
        <v>0</v>
      </c>
      <c r="O36" s="170">
        <f>ROUNDDOWN('RASHODI 2022'!O36*1.041,-2)</f>
        <v>0</v>
      </c>
      <c r="P36" s="170">
        <f>ROUNDDOWN('RASHODI 2022'!P36*1.041,-2)</f>
        <v>0</v>
      </c>
      <c r="Q36" s="170">
        <f>ROUNDDOWN('RASHODI 2022'!Q36*1.041,-2)</f>
        <v>0</v>
      </c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</row>
    <row r="37" spans="2:32" s="174" customFormat="1" ht="35.1" customHeight="1">
      <c r="B37" s="175">
        <v>3231</v>
      </c>
      <c r="C37" s="176" t="s">
        <v>41</v>
      </c>
      <c r="D37" s="177">
        <f>ROUNDDOWN('RASHODI 2022'!D37*1.041,-2)</f>
        <v>34300</v>
      </c>
      <c r="E37" s="179">
        <f>ROUNDDOWN('RASHODI 2022'!E37*1.041,-2)</f>
        <v>15600</v>
      </c>
      <c r="F37" s="178">
        <f>ROUNDDOWN('RASHODI 2022'!F37*1.041,-2)</f>
        <v>0</v>
      </c>
      <c r="G37" s="177">
        <f>ROUNDDOWN('RASHODI 2022'!G37*1.041,-2)</f>
        <v>18700</v>
      </c>
      <c r="H37" s="179">
        <f>ROUNDDOWN('RASHODI 2022'!H37*1.041,-2)</f>
        <v>0</v>
      </c>
      <c r="I37" s="179">
        <f>ROUNDDOWN('RASHODI 2022'!I37*1.041,-2)</f>
        <v>0</v>
      </c>
      <c r="J37" s="179">
        <f>ROUNDDOWN('RASHODI 2022'!J37*1.041,-2)</f>
        <v>18700</v>
      </c>
      <c r="K37" s="179">
        <f>ROUNDDOWN('RASHODI 2022'!K37*1.041,-2)</f>
        <v>0</v>
      </c>
      <c r="L37" s="179">
        <f>ROUNDDOWN('RASHODI 2022'!L37*1.041,-2)</f>
        <v>0</v>
      </c>
      <c r="M37" s="179">
        <f>ROUNDDOWN('RASHODI 2022'!M37*1.041,-2)</f>
        <v>0</v>
      </c>
      <c r="N37" s="179">
        <f>ROUNDDOWN('RASHODI 2022'!N37*1.041,-2)</f>
        <v>0</v>
      </c>
      <c r="O37" s="179">
        <f>ROUNDDOWN('RASHODI 2022'!O37*1.041,-2)</f>
        <v>0</v>
      </c>
      <c r="P37" s="179">
        <f>ROUNDDOWN('RASHODI 2022'!P37*1.041,-2)</f>
        <v>0</v>
      </c>
      <c r="Q37" s="179">
        <f>ROUNDDOWN('RASHODI 2022'!Q37*1.041,-2)</f>
        <v>0</v>
      </c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1"/>
      <c r="AD37" s="181"/>
      <c r="AE37" s="181"/>
      <c r="AF37" s="181"/>
    </row>
    <row r="38" spans="2:32" s="174" customFormat="1" ht="35.1" customHeight="1">
      <c r="B38" s="175">
        <v>3232</v>
      </c>
      <c r="C38" s="176" t="s">
        <v>42</v>
      </c>
      <c r="D38" s="177">
        <f>ROUNDDOWN('RASHODI 2022'!D38*1.041,-2)</f>
        <v>124900</v>
      </c>
      <c r="E38" s="179">
        <f>ROUNDDOWN('RASHODI 2022'!E38*1.041,-2)</f>
        <v>124900</v>
      </c>
      <c r="F38" s="178">
        <f>ROUNDDOWN('RASHODI 2022'!F38*1.041,-2)</f>
        <v>0</v>
      </c>
      <c r="G38" s="177">
        <f>ROUNDDOWN('RASHODI 2022'!G38*1.041,-2)</f>
        <v>0</v>
      </c>
      <c r="H38" s="179">
        <f>ROUNDDOWN('RASHODI 2022'!H38*1.041,-2)</f>
        <v>0</v>
      </c>
      <c r="I38" s="179">
        <f>ROUNDDOWN('RASHODI 2022'!I38*1.041,-2)</f>
        <v>0</v>
      </c>
      <c r="J38" s="179">
        <f>ROUNDDOWN('RASHODI 2022'!J38*1.041,-2)</f>
        <v>0</v>
      </c>
      <c r="K38" s="179">
        <f>ROUNDDOWN('RASHODI 2022'!K38*1.041,-2)</f>
        <v>0</v>
      </c>
      <c r="L38" s="179">
        <f>ROUNDDOWN('RASHODI 2022'!L38*1.041,-2)</f>
        <v>0</v>
      </c>
      <c r="M38" s="179">
        <f>ROUNDDOWN('RASHODI 2022'!M38*1.041,-2)</f>
        <v>0</v>
      </c>
      <c r="N38" s="179">
        <f>ROUNDDOWN('RASHODI 2022'!N38*1.041,-2)</f>
        <v>0</v>
      </c>
      <c r="O38" s="179">
        <f>ROUNDDOWN('RASHODI 2022'!O38*1.041,-2)</f>
        <v>0</v>
      </c>
      <c r="P38" s="179">
        <f>ROUNDDOWN('RASHODI 2022'!P38*1.041,-2)</f>
        <v>0</v>
      </c>
      <c r="Q38" s="179">
        <f>ROUNDDOWN('RASHODI 2022'!Q38*1.041,-2)</f>
        <v>0</v>
      </c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1"/>
      <c r="AD38" s="181"/>
      <c r="AE38" s="181"/>
      <c r="AF38" s="181"/>
    </row>
    <row r="39" spans="2:32" s="174" customFormat="1" ht="35.1" customHeight="1">
      <c r="B39" s="175">
        <v>3233</v>
      </c>
      <c r="C39" s="176" t="s">
        <v>43</v>
      </c>
      <c r="D39" s="177">
        <f>ROUNDDOWN('RASHODI 2022'!D39*1.041,-2)</f>
        <v>2000</v>
      </c>
      <c r="E39" s="179">
        <f>ROUNDDOWN('RASHODI 2022'!E39*1.041,-2)</f>
        <v>2000</v>
      </c>
      <c r="F39" s="178">
        <f>ROUNDDOWN('RASHODI 2022'!F39*1.041,-2)</f>
        <v>0</v>
      </c>
      <c r="G39" s="177">
        <f>ROUNDDOWN('RASHODI 2022'!G39*1.041,-2)</f>
        <v>0</v>
      </c>
      <c r="H39" s="179">
        <f>ROUNDDOWN('RASHODI 2022'!H39*1.041,-2)</f>
        <v>0</v>
      </c>
      <c r="I39" s="179">
        <f>ROUNDDOWN('RASHODI 2022'!I39*1.041,-2)</f>
        <v>0</v>
      </c>
      <c r="J39" s="179">
        <f>ROUNDDOWN('RASHODI 2022'!J39*1.041,-2)</f>
        <v>0</v>
      </c>
      <c r="K39" s="179">
        <f>ROUNDDOWN('RASHODI 2022'!K39*1.041,-2)</f>
        <v>0</v>
      </c>
      <c r="L39" s="179">
        <f>ROUNDDOWN('RASHODI 2022'!L39*1.041,-2)</f>
        <v>0</v>
      </c>
      <c r="M39" s="179">
        <f>ROUNDDOWN('RASHODI 2022'!M39*1.041,-2)</f>
        <v>0</v>
      </c>
      <c r="N39" s="179">
        <f>ROUNDDOWN('RASHODI 2022'!N39*1.041,-2)</f>
        <v>0</v>
      </c>
      <c r="O39" s="179">
        <f>ROUNDDOWN('RASHODI 2022'!O39*1.041,-2)</f>
        <v>0</v>
      </c>
      <c r="P39" s="179">
        <f>ROUNDDOWN('RASHODI 2022'!P39*1.041,-2)</f>
        <v>0</v>
      </c>
      <c r="Q39" s="179">
        <f>ROUNDDOWN('RASHODI 2022'!Q39*1.041,-2)</f>
        <v>0</v>
      </c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1"/>
      <c r="AD39" s="181"/>
      <c r="AE39" s="181"/>
      <c r="AF39" s="181"/>
    </row>
    <row r="40" spans="2:32" s="174" customFormat="1" ht="35.1" customHeight="1">
      <c r="B40" s="175">
        <v>3234</v>
      </c>
      <c r="C40" s="176" t="s">
        <v>44</v>
      </c>
      <c r="D40" s="177">
        <f>ROUNDDOWN('RASHODI 2022'!D40*1.041,-2)</f>
        <v>49900</v>
      </c>
      <c r="E40" s="179">
        <f>ROUNDDOWN('RASHODI 2022'!E40*1.041,-2)</f>
        <v>49900</v>
      </c>
      <c r="F40" s="178">
        <f>ROUNDDOWN('RASHODI 2022'!F40*1.041,-2)</f>
        <v>0</v>
      </c>
      <c r="G40" s="177">
        <f>ROUNDDOWN('RASHODI 2022'!G40*1.041,-2)</f>
        <v>0</v>
      </c>
      <c r="H40" s="179">
        <f>ROUNDDOWN('RASHODI 2022'!H40*1.041,-2)</f>
        <v>0</v>
      </c>
      <c r="I40" s="179">
        <f>ROUNDDOWN('RASHODI 2022'!I40*1.041,-2)</f>
        <v>0</v>
      </c>
      <c r="J40" s="179">
        <f>ROUNDDOWN('RASHODI 2022'!J40*1.041,-2)</f>
        <v>0</v>
      </c>
      <c r="K40" s="179">
        <f>ROUNDDOWN('RASHODI 2022'!K40*1.041,-2)</f>
        <v>0</v>
      </c>
      <c r="L40" s="179">
        <f>ROUNDDOWN('RASHODI 2022'!L40*1.041,-2)</f>
        <v>0</v>
      </c>
      <c r="M40" s="179">
        <f>ROUNDDOWN('RASHODI 2022'!M40*1.041,-2)</f>
        <v>0</v>
      </c>
      <c r="N40" s="179">
        <f>ROUNDDOWN('RASHODI 2022'!N40*1.041,-2)</f>
        <v>0</v>
      </c>
      <c r="O40" s="179">
        <f>ROUNDDOWN('RASHODI 2022'!O40*1.041,-2)</f>
        <v>0</v>
      </c>
      <c r="P40" s="179">
        <f>ROUNDDOWN('RASHODI 2022'!P40*1.041,-2)</f>
        <v>0</v>
      </c>
      <c r="Q40" s="179">
        <f>ROUNDDOWN('RASHODI 2022'!Q40*1.041,-2)</f>
        <v>0</v>
      </c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1"/>
      <c r="AD40" s="181"/>
      <c r="AE40" s="181"/>
      <c r="AF40" s="181"/>
    </row>
    <row r="41" spans="2:32" s="174" customFormat="1" ht="35.1" customHeight="1">
      <c r="B41" s="175">
        <v>3235</v>
      </c>
      <c r="C41" s="176" t="s">
        <v>45</v>
      </c>
      <c r="D41" s="177">
        <f>ROUNDDOWN('RASHODI 2022'!D41*1.041,-2)</f>
        <v>0</v>
      </c>
      <c r="E41" s="179">
        <f>ROUNDDOWN('RASHODI 2022'!E41*1.041,-2)</f>
        <v>0</v>
      </c>
      <c r="F41" s="178">
        <f>ROUNDDOWN('RASHODI 2022'!F41*1.041,-2)</f>
        <v>0</v>
      </c>
      <c r="G41" s="177">
        <f>ROUNDDOWN('RASHODI 2022'!G41*1.041,-2)</f>
        <v>0</v>
      </c>
      <c r="H41" s="179">
        <f>ROUNDDOWN('RASHODI 2022'!H41*1.041,-2)</f>
        <v>0</v>
      </c>
      <c r="I41" s="179">
        <f>ROUNDDOWN('RASHODI 2022'!I41*1.041,-2)</f>
        <v>0</v>
      </c>
      <c r="J41" s="179">
        <f>ROUNDDOWN('RASHODI 2022'!J41*1.041,-2)</f>
        <v>0</v>
      </c>
      <c r="K41" s="179">
        <f>ROUNDDOWN('RASHODI 2022'!K41*1.041,-2)</f>
        <v>0</v>
      </c>
      <c r="L41" s="179">
        <f>ROUNDDOWN('RASHODI 2022'!L41*1.041,-2)</f>
        <v>0</v>
      </c>
      <c r="M41" s="179">
        <f>ROUNDDOWN('RASHODI 2022'!M41*1.041,-2)</f>
        <v>0</v>
      </c>
      <c r="N41" s="179">
        <f>ROUNDDOWN('RASHODI 2022'!N41*1.041,-2)</f>
        <v>0</v>
      </c>
      <c r="O41" s="179">
        <f>ROUNDDOWN('RASHODI 2022'!O41*1.041,-2)</f>
        <v>0</v>
      </c>
      <c r="P41" s="179">
        <f>ROUNDDOWN('RASHODI 2022'!P41*1.041,-2)</f>
        <v>0</v>
      </c>
      <c r="Q41" s="179">
        <f>ROUNDDOWN('RASHODI 2022'!Q41*1.041,-2)</f>
        <v>0</v>
      </c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1"/>
      <c r="AD41" s="181"/>
      <c r="AE41" s="181"/>
      <c r="AF41" s="181"/>
    </row>
    <row r="42" spans="2:32" s="174" customFormat="1" ht="35.1" customHeight="1">
      <c r="B42" s="175">
        <v>3236</v>
      </c>
      <c r="C42" s="176" t="s">
        <v>46</v>
      </c>
      <c r="D42" s="177">
        <f>ROUNDDOWN('RASHODI 2022'!D42*1.041,-2)</f>
        <v>31200</v>
      </c>
      <c r="E42" s="179">
        <f>ROUNDDOWN('RASHODI 2022'!E42*1.041,-2)</f>
        <v>31200</v>
      </c>
      <c r="F42" s="178">
        <f>ROUNDDOWN('RASHODI 2022'!F42*1.041,-2)</f>
        <v>0</v>
      </c>
      <c r="G42" s="177">
        <f>ROUNDDOWN('RASHODI 2022'!G42*1.041,-2)</f>
        <v>0</v>
      </c>
      <c r="H42" s="179">
        <f>ROUNDDOWN('RASHODI 2022'!H42*1.041,-2)</f>
        <v>0</v>
      </c>
      <c r="I42" s="179">
        <f>ROUNDDOWN('RASHODI 2022'!I42*1.041,-2)</f>
        <v>0</v>
      </c>
      <c r="J42" s="179">
        <f>ROUNDDOWN('RASHODI 2022'!J42*1.041,-2)</f>
        <v>0</v>
      </c>
      <c r="K42" s="179">
        <f>ROUNDDOWN('RASHODI 2022'!K42*1.041,-2)</f>
        <v>0</v>
      </c>
      <c r="L42" s="179">
        <f>ROUNDDOWN('RASHODI 2022'!L42*1.041,-2)</f>
        <v>0</v>
      </c>
      <c r="M42" s="179">
        <f>ROUNDDOWN('RASHODI 2022'!M42*1.041,-2)</f>
        <v>0</v>
      </c>
      <c r="N42" s="179">
        <f>ROUNDDOWN('RASHODI 2022'!N42*1.041,-2)</f>
        <v>0</v>
      </c>
      <c r="O42" s="179">
        <f>ROUNDDOWN('RASHODI 2022'!O42*1.041,-2)</f>
        <v>0</v>
      </c>
      <c r="P42" s="179">
        <f>ROUNDDOWN('RASHODI 2022'!P42*1.041,-2)</f>
        <v>0</v>
      </c>
      <c r="Q42" s="179">
        <f>ROUNDDOWN('RASHODI 2022'!Q42*1.041,-2)</f>
        <v>0</v>
      </c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1"/>
      <c r="AD42" s="181"/>
      <c r="AE42" s="181"/>
      <c r="AF42" s="181"/>
    </row>
    <row r="43" spans="2:32" s="174" customFormat="1" ht="35.1" customHeight="1">
      <c r="B43" s="175">
        <v>3237</v>
      </c>
      <c r="C43" s="176" t="s">
        <v>47</v>
      </c>
      <c r="D43" s="177">
        <f>ROUNDDOWN('RASHODI 2022'!D43*1.041,-2)</f>
        <v>58200</v>
      </c>
      <c r="E43" s="179">
        <f>ROUNDDOWN('RASHODI 2022'!E43*1.041,-2)</f>
        <v>6200</v>
      </c>
      <c r="F43" s="178">
        <f>ROUNDDOWN('RASHODI 2022'!F43*1.041,-2)</f>
        <v>0</v>
      </c>
      <c r="G43" s="177">
        <f>ROUNDDOWN('RASHODI 2022'!G43*1.041,-2)</f>
        <v>52000</v>
      </c>
      <c r="H43" s="179">
        <f>ROUNDDOWN('RASHODI 2022'!H43*1.041,-2)</f>
        <v>0</v>
      </c>
      <c r="I43" s="179">
        <f>ROUNDDOWN('RASHODI 2022'!I43*1.041,-2)</f>
        <v>52000</v>
      </c>
      <c r="J43" s="179">
        <f>ROUNDDOWN('RASHODI 2022'!J43*1.041,-2)</f>
        <v>0</v>
      </c>
      <c r="K43" s="179">
        <f>ROUNDDOWN('RASHODI 2022'!K43*1.041,-2)</f>
        <v>0</v>
      </c>
      <c r="L43" s="179">
        <f>ROUNDDOWN('RASHODI 2022'!L43*1.041,-2)</f>
        <v>0</v>
      </c>
      <c r="M43" s="179">
        <f>ROUNDDOWN('RASHODI 2022'!M43*1.041,-2)</f>
        <v>0</v>
      </c>
      <c r="N43" s="179">
        <f>ROUNDDOWN('RASHODI 2022'!N43*1.041,-2)</f>
        <v>0</v>
      </c>
      <c r="O43" s="179">
        <f>ROUNDDOWN('RASHODI 2022'!O43*1.041,-2)</f>
        <v>0</v>
      </c>
      <c r="P43" s="179">
        <f>ROUNDDOWN('RASHODI 2022'!P43*1.041,-2)</f>
        <v>0</v>
      </c>
      <c r="Q43" s="179">
        <f>ROUNDDOWN('RASHODI 2022'!Q43*1.041,-2)</f>
        <v>0</v>
      </c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1"/>
      <c r="AD43" s="181"/>
      <c r="AE43" s="181"/>
      <c r="AF43" s="181"/>
    </row>
    <row r="44" spans="2:32" s="174" customFormat="1" ht="35.1" customHeight="1">
      <c r="B44" s="175">
        <v>3238</v>
      </c>
      <c r="C44" s="176" t="s">
        <v>48</v>
      </c>
      <c r="D44" s="177">
        <f>ROUNDDOWN('RASHODI 2022'!D44*1.041,-2)</f>
        <v>8300</v>
      </c>
      <c r="E44" s="179">
        <f>ROUNDDOWN('RASHODI 2022'!E44*1.041,-2)</f>
        <v>8300</v>
      </c>
      <c r="F44" s="178">
        <f>ROUNDDOWN('RASHODI 2022'!F44*1.041,-2)</f>
        <v>0</v>
      </c>
      <c r="G44" s="177">
        <f>ROUNDDOWN('RASHODI 2022'!G44*1.041,-2)</f>
        <v>0</v>
      </c>
      <c r="H44" s="179">
        <f>ROUNDDOWN('RASHODI 2022'!H44*1.041,-2)</f>
        <v>0</v>
      </c>
      <c r="I44" s="179">
        <f>ROUNDDOWN('RASHODI 2022'!I44*1.041,-2)</f>
        <v>0</v>
      </c>
      <c r="J44" s="179">
        <f>ROUNDDOWN('RASHODI 2022'!J44*1.041,-2)</f>
        <v>0</v>
      </c>
      <c r="K44" s="179">
        <f>ROUNDDOWN('RASHODI 2022'!K44*1.041,-2)</f>
        <v>0</v>
      </c>
      <c r="L44" s="179">
        <f>ROUNDDOWN('RASHODI 2022'!L44*1.041,-2)</f>
        <v>0</v>
      </c>
      <c r="M44" s="179">
        <f>ROUNDDOWN('RASHODI 2022'!M44*1.041,-2)</f>
        <v>0</v>
      </c>
      <c r="N44" s="179">
        <f>ROUNDDOWN('RASHODI 2022'!N44*1.041,-2)</f>
        <v>0</v>
      </c>
      <c r="O44" s="179">
        <f>ROUNDDOWN('RASHODI 2022'!O44*1.041,-2)</f>
        <v>0</v>
      </c>
      <c r="P44" s="179">
        <f>ROUNDDOWN('RASHODI 2022'!P44*1.041,-2)</f>
        <v>0</v>
      </c>
      <c r="Q44" s="179">
        <f>ROUNDDOWN('RASHODI 2022'!Q44*1.041,-2)</f>
        <v>0</v>
      </c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1"/>
      <c r="AD44" s="181"/>
      <c r="AE44" s="181"/>
      <c r="AF44" s="181"/>
    </row>
    <row r="45" spans="2:32" s="174" customFormat="1" ht="35.1" customHeight="1">
      <c r="B45" s="175">
        <v>3239</v>
      </c>
      <c r="C45" s="176" t="s">
        <v>49</v>
      </c>
      <c r="D45" s="177">
        <f>ROUNDDOWN('RASHODI 2022'!D45*1.041,-2)</f>
        <v>7200</v>
      </c>
      <c r="E45" s="179">
        <f>ROUNDDOWN('RASHODI 2022'!E45*1.041,-2)</f>
        <v>7200</v>
      </c>
      <c r="F45" s="178">
        <f>ROUNDDOWN('RASHODI 2022'!F45*1.041,-2)</f>
        <v>0</v>
      </c>
      <c r="G45" s="177">
        <f>ROUNDDOWN('RASHODI 2022'!G45*1.041,-2)</f>
        <v>0</v>
      </c>
      <c r="H45" s="179">
        <f>ROUNDDOWN('RASHODI 2022'!H45*1.041,-2)</f>
        <v>0</v>
      </c>
      <c r="I45" s="179">
        <f>ROUNDDOWN('RASHODI 2022'!I45*1.041,-2)</f>
        <v>0</v>
      </c>
      <c r="J45" s="179">
        <f>ROUNDDOWN('RASHODI 2022'!J45*1.041,-2)</f>
        <v>0</v>
      </c>
      <c r="K45" s="179">
        <f>ROUNDDOWN('RASHODI 2022'!K45*1.041,-2)</f>
        <v>0</v>
      </c>
      <c r="L45" s="179">
        <f>ROUNDDOWN('RASHODI 2022'!L45*1.041,-2)</f>
        <v>0</v>
      </c>
      <c r="M45" s="179">
        <f>ROUNDDOWN('RASHODI 2022'!M45*1.041,-2)</f>
        <v>0</v>
      </c>
      <c r="N45" s="179">
        <f>ROUNDDOWN('RASHODI 2022'!N45*1.041,-2)</f>
        <v>0</v>
      </c>
      <c r="O45" s="179">
        <f>ROUNDDOWN('RASHODI 2022'!O45*1.041,-2)</f>
        <v>0</v>
      </c>
      <c r="P45" s="179">
        <f>ROUNDDOWN('RASHODI 2022'!P45*1.041,-2)</f>
        <v>0</v>
      </c>
      <c r="Q45" s="179">
        <f>ROUNDDOWN('RASHODI 2022'!Q45*1.041,-2)</f>
        <v>0</v>
      </c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1"/>
      <c r="AD45" s="181"/>
      <c r="AE45" s="181"/>
      <c r="AF45" s="181"/>
    </row>
    <row r="46" spans="2:32" s="167" customFormat="1" ht="35.1" customHeight="1">
      <c r="B46" s="168">
        <v>324</v>
      </c>
      <c r="C46" s="169" t="s">
        <v>84</v>
      </c>
      <c r="D46" s="170">
        <f>ROUNDDOWN('RASHODI 2022'!D46*1.041,-2)</f>
        <v>0</v>
      </c>
      <c r="E46" s="170">
        <f>ROUNDDOWN('RASHODI 2022'!E46*1.041,-2)</f>
        <v>0</v>
      </c>
      <c r="F46" s="170">
        <f>ROUNDDOWN('RASHODI 2022'!F46*1.041,-2)</f>
        <v>0</v>
      </c>
      <c r="G46" s="171">
        <f>ROUNDDOWN('RASHODI 2022'!G46*1.041,-2)</f>
        <v>0</v>
      </c>
      <c r="H46" s="170">
        <f>ROUNDDOWN('RASHODI 2022'!H46*1.041,-2)</f>
        <v>0</v>
      </c>
      <c r="I46" s="170">
        <f>ROUNDDOWN('RASHODI 2022'!I46*1.041,-2)</f>
        <v>0</v>
      </c>
      <c r="J46" s="170">
        <f>ROUNDDOWN('RASHODI 2022'!J46*1.041,-2)</f>
        <v>0</v>
      </c>
      <c r="K46" s="170">
        <f>ROUNDDOWN('RASHODI 2022'!K46*1.041,-2)</f>
        <v>0</v>
      </c>
      <c r="L46" s="170">
        <f>ROUNDDOWN('RASHODI 2022'!L46*1.041,-2)</f>
        <v>0</v>
      </c>
      <c r="M46" s="170">
        <f>ROUNDDOWN('RASHODI 2022'!M46*1.041,-2)</f>
        <v>0</v>
      </c>
      <c r="N46" s="170">
        <f>ROUNDDOWN('RASHODI 2022'!N46*1.041,-2)</f>
        <v>0</v>
      </c>
      <c r="O46" s="170">
        <f>ROUNDDOWN('RASHODI 2022'!O46*1.041,-2)</f>
        <v>0</v>
      </c>
      <c r="P46" s="170">
        <f>ROUNDDOWN('RASHODI 2022'!P46*1.041,-2)</f>
        <v>0</v>
      </c>
      <c r="Q46" s="170">
        <f>ROUNDDOWN('RASHODI 2022'!Q46*1.041,-2)</f>
        <v>0</v>
      </c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2:32" s="174" customFormat="1" ht="35.1" customHeight="1">
      <c r="B47" s="175" t="s">
        <v>50</v>
      </c>
      <c r="C47" s="176" t="s">
        <v>84</v>
      </c>
      <c r="D47" s="177">
        <f>ROUNDDOWN('RASHODI 2022'!D47*1.041,-2)</f>
        <v>0</v>
      </c>
      <c r="E47" s="178">
        <f>ROUNDDOWN('RASHODI 2022'!E47*1.041,-2)</f>
        <v>0</v>
      </c>
      <c r="F47" s="178">
        <f>ROUNDDOWN('RASHODI 2022'!F47*1.041,-2)</f>
        <v>0</v>
      </c>
      <c r="G47" s="177">
        <f>ROUNDDOWN('RASHODI 2022'!G47*1.041,-2)</f>
        <v>0</v>
      </c>
      <c r="H47" s="179">
        <f>ROUNDDOWN('RASHODI 2022'!H47*1.041,-2)</f>
        <v>0</v>
      </c>
      <c r="I47" s="179">
        <f>ROUNDDOWN('RASHODI 2022'!I47*1.041,-2)</f>
        <v>0</v>
      </c>
      <c r="J47" s="179">
        <f>ROUNDDOWN('RASHODI 2022'!J47*1.041,-2)</f>
        <v>0</v>
      </c>
      <c r="K47" s="179">
        <f>ROUNDDOWN('RASHODI 2022'!K47*1.041,-2)</f>
        <v>0</v>
      </c>
      <c r="L47" s="179">
        <f>ROUNDDOWN('RASHODI 2022'!L47*1.041,-2)</f>
        <v>0</v>
      </c>
      <c r="M47" s="179">
        <f>ROUNDDOWN('RASHODI 2022'!M47*1.041,-2)</f>
        <v>0</v>
      </c>
      <c r="N47" s="179">
        <f>ROUNDDOWN('RASHODI 2022'!N47*1.041,-2)</f>
        <v>0</v>
      </c>
      <c r="O47" s="179">
        <f>ROUNDDOWN('RASHODI 2022'!O47*1.041,-2)</f>
        <v>0</v>
      </c>
      <c r="P47" s="179">
        <f>ROUNDDOWN('RASHODI 2022'!P47*1.041,-2)</f>
        <v>0</v>
      </c>
      <c r="Q47" s="179">
        <f>ROUNDDOWN('RASHODI 2022'!Q47*1.041,-2)</f>
        <v>0</v>
      </c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1"/>
      <c r="AD47" s="181"/>
      <c r="AE47" s="181"/>
      <c r="AF47" s="181"/>
    </row>
    <row r="48" spans="2:32" s="167" customFormat="1" ht="35.1" customHeight="1">
      <c r="B48" s="168">
        <v>329</v>
      </c>
      <c r="C48" s="169" t="s">
        <v>55</v>
      </c>
      <c r="D48" s="170">
        <f>ROUNDDOWN('RASHODI 2022'!D48*1.041,-2)</f>
        <v>131100</v>
      </c>
      <c r="E48" s="170">
        <f>ROUNDDOWN('RASHODI 2022'!E48*1.041,-2)</f>
        <v>17600</v>
      </c>
      <c r="F48" s="170">
        <f>ROUNDDOWN('RASHODI 2022'!F48*1.041,-2)</f>
        <v>17600</v>
      </c>
      <c r="G48" s="171">
        <f>ROUNDDOWN('RASHODI 2022'!G48*1.041,-2)</f>
        <v>95700</v>
      </c>
      <c r="H48" s="170">
        <f>ROUNDDOWN('RASHODI 2022'!H48*1.041,-2)</f>
        <v>0</v>
      </c>
      <c r="I48" s="170">
        <f>ROUNDDOWN('RASHODI 2022'!I48*1.041,-2)</f>
        <v>0</v>
      </c>
      <c r="J48" s="170">
        <f>ROUNDDOWN('RASHODI 2022'!J48*1.041,-2)</f>
        <v>85300</v>
      </c>
      <c r="K48" s="170">
        <f>ROUNDDOWN('RASHODI 2022'!K48*1.041,-2)</f>
        <v>0</v>
      </c>
      <c r="L48" s="170">
        <f>ROUNDDOWN('RASHODI 2022'!L48*1.041,-2)</f>
        <v>0</v>
      </c>
      <c r="M48" s="170">
        <f>ROUNDDOWN('RASHODI 2022'!M48*1.041,-2)</f>
        <v>0</v>
      </c>
      <c r="N48" s="170">
        <f>ROUNDDOWN('RASHODI 2022'!N48*1.041,-2)</f>
        <v>0</v>
      </c>
      <c r="O48" s="170">
        <f>ROUNDDOWN('RASHODI 2022'!O48*1.041,-2)</f>
        <v>10400</v>
      </c>
      <c r="P48" s="170">
        <f>ROUNDDOWN('RASHODI 2022'!P48*1.041,-2)</f>
        <v>0</v>
      </c>
      <c r="Q48" s="170">
        <f>ROUNDDOWN('RASHODI 2022'!Q48*1.041,-2)</f>
        <v>0</v>
      </c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</row>
    <row r="49" spans="2:34" s="174" customFormat="1" ht="35.1" customHeight="1">
      <c r="B49" s="175">
        <v>3291</v>
      </c>
      <c r="C49" s="183" t="s">
        <v>85</v>
      </c>
      <c r="D49" s="177">
        <f>ROUNDDOWN('RASHODI 2022'!D49*1.041,-2)</f>
        <v>17600</v>
      </c>
      <c r="E49" s="178">
        <f>ROUNDDOWN('RASHODI 2022'!E49*1.041,-2)</f>
        <v>0</v>
      </c>
      <c r="F49" s="179">
        <f>ROUNDDOWN('RASHODI 2022'!F49*1.041,-2)</f>
        <v>17600</v>
      </c>
      <c r="G49" s="177">
        <f>ROUNDDOWN('RASHODI 2022'!G49*1.041,-2)</f>
        <v>0</v>
      </c>
      <c r="H49" s="179">
        <f>ROUNDDOWN('RASHODI 2022'!H49*1.041,-2)</f>
        <v>0</v>
      </c>
      <c r="I49" s="179">
        <f>ROUNDDOWN('RASHODI 2022'!I49*1.041,-2)</f>
        <v>0</v>
      </c>
      <c r="J49" s="179">
        <f>ROUNDDOWN('RASHODI 2022'!J49*1.041,-2)</f>
        <v>0</v>
      </c>
      <c r="K49" s="179">
        <f>ROUNDDOWN('RASHODI 2022'!K49*1.041,-2)</f>
        <v>0</v>
      </c>
      <c r="L49" s="179">
        <f>ROUNDDOWN('RASHODI 2022'!L49*1.041,-2)</f>
        <v>0</v>
      </c>
      <c r="M49" s="179">
        <f>ROUNDDOWN('RASHODI 2022'!M49*1.041,-2)</f>
        <v>0</v>
      </c>
      <c r="N49" s="179">
        <f>ROUNDDOWN('RASHODI 2022'!N49*1.041,-2)</f>
        <v>0</v>
      </c>
      <c r="O49" s="179">
        <f>ROUNDDOWN('RASHODI 2022'!O49*1.041,-2)</f>
        <v>0</v>
      </c>
      <c r="P49" s="179">
        <f>ROUNDDOWN('RASHODI 2022'!P49*1.041,-2)</f>
        <v>0</v>
      </c>
      <c r="Q49" s="179">
        <f>ROUNDDOWN('RASHODI 2022'!Q49*1.041,-2)</f>
        <v>0</v>
      </c>
      <c r="R49" s="329" t="s">
        <v>366</v>
      </c>
      <c r="S49" s="330"/>
      <c r="T49" s="330"/>
      <c r="U49" s="180"/>
      <c r="V49" s="180"/>
      <c r="W49" s="180"/>
      <c r="X49" s="180"/>
      <c r="Y49" s="180"/>
      <c r="Z49" s="180"/>
      <c r="AA49" s="180"/>
      <c r="AB49" s="180"/>
      <c r="AC49" s="181"/>
      <c r="AD49" s="181"/>
      <c r="AE49" s="181"/>
      <c r="AF49" s="181"/>
    </row>
    <row r="50" spans="2:34" s="174" customFormat="1" ht="35.1" customHeight="1">
      <c r="B50" s="175">
        <v>3292</v>
      </c>
      <c r="C50" s="176" t="s">
        <v>51</v>
      </c>
      <c r="D50" s="177">
        <f>ROUNDDOWN('RASHODI 2022'!D50*1.041,-2)</f>
        <v>7200</v>
      </c>
      <c r="E50" s="179">
        <f>ROUNDDOWN('RASHODI 2022'!E50*1.041,-2)</f>
        <v>7200</v>
      </c>
      <c r="F50" s="178">
        <f>ROUNDDOWN('RASHODI 2022'!F50*1.041,-2)</f>
        <v>0</v>
      </c>
      <c r="G50" s="177">
        <f>ROUNDDOWN('RASHODI 2022'!G50*1.041,-2)</f>
        <v>0</v>
      </c>
      <c r="H50" s="179">
        <f>ROUNDDOWN('RASHODI 2022'!H50*1.041,-2)</f>
        <v>0</v>
      </c>
      <c r="I50" s="179">
        <f>ROUNDDOWN('RASHODI 2022'!I50*1.041,-2)</f>
        <v>0</v>
      </c>
      <c r="J50" s="179">
        <f>ROUNDDOWN('RASHODI 2022'!J50*1.041,-2)</f>
        <v>0</v>
      </c>
      <c r="K50" s="179">
        <f>ROUNDDOWN('RASHODI 2022'!K50*1.041,-2)</f>
        <v>0</v>
      </c>
      <c r="L50" s="179">
        <f>ROUNDDOWN('RASHODI 2022'!L50*1.041,-2)</f>
        <v>0</v>
      </c>
      <c r="M50" s="179">
        <f>ROUNDDOWN('RASHODI 2022'!M50*1.041,-2)</f>
        <v>0</v>
      </c>
      <c r="N50" s="179">
        <f>ROUNDDOWN('RASHODI 2022'!N50*1.041,-2)</f>
        <v>0</v>
      </c>
      <c r="O50" s="179">
        <f>ROUNDDOWN('RASHODI 2022'!O50*1.041,-2)</f>
        <v>0</v>
      </c>
      <c r="P50" s="179">
        <f>ROUNDDOWN('RASHODI 2022'!P50*1.041,-2)</f>
        <v>0</v>
      </c>
      <c r="Q50" s="179">
        <f>ROUNDDOWN('RASHODI 2022'!Q50*1.041,-2)</f>
        <v>0</v>
      </c>
      <c r="R50" s="329"/>
      <c r="S50" s="330"/>
      <c r="T50" s="330"/>
      <c r="U50" s="180"/>
      <c r="V50" s="180"/>
      <c r="W50" s="180"/>
      <c r="X50" s="180"/>
      <c r="Y50" s="180"/>
      <c r="Z50" s="180"/>
      <c r="AA50" s="180"/>
      <c r="AB50" s="180"/>
      <c r="AC50" s="181"/>
      <c r="AD50" s="181"/>
      <c r="AE50" s="181"/>
      <c r="AF50" s="181"/>
    </row>
    <row r="51" spans="2:34" s="174" customFormat="1" ht="35.1" customHeight="1">
      <c r="B51" s="175">
        <v>3293</v>
      </c>
      <c r="C51" s="176" t="s">
        <v>52</v>
      </c>
      <c r="D51" s="177">
        <f>ROUNDDOWN('RASHODI 2022'!D51*1.041,-2)</f>
        <v>9300</v>
      </c>
      <c r="E51" s="179">
        <f>ROUNDDOWN('RASHODI 2022'!E51*1.041,-2)</f>
        <v>2000</v>
      </c>
      <c r="F51" s="178">
        <f>ROUNDDOWN('RASHODI 2022'!F51*1.041,-2)</f>
        <v>0</v>
      </c>
      <c r="G51" s="177">
        <f>ROUNDDOWN('RASHODI 2022'!G51*1.041,-2)</f>
        <v>7200</v>
      </c>
      <c r="H51" s="179">
        <f>ROUNDDOWN('RASHODI 2022'!H51*1.041,-2)</f>
        <v>0</v>
      </c>
      <c r="I51" s="179">
        <f>ROUNDDOWN('RASHODI 2022'!I51*1.041,-2)</f>
        <v>0</v>
      </c>
      <c r="J51" s="179">
        <f>ROUNDDOWN('RASHODI 2022'!J51*1.041,-2)</f>
        <v>7200</v>
      </c>
      <c r="K51" s="179">
        <f>ROUNDDOWN('RASHODI 2022'!K51*1.041,-2)</f>
        <v>0</v>
      </c>
      <c r="L51" s="179">
        <f>ROUNDDOWN('RASHODI 2022'!L51*1.041,-2)</f>
        <v>0</v>
      </c>
      <c r="M51" s="179">
        <f>ROUNDDOWN('RASHODI 2022'!M51*1.041,-2)</f>
        <v>0</v>
      </c>
      <c r="N51" s="179">
        <f>ROUNDDOWN('RASHODI 2022'!N51*1.041,-2)</f>
        <v>0</v>
      </c>
      <c r="O51" s="179">
        <f>ROUNDDOWN('RASHODI 2022'!O51*1.041,-2)</f>
        <v>0</v>
      </c>
      <c r="P51" s="179">
        <f>ROUNDDOWN('RASHODI 2022'!P51*1.041,-2)</f>
        <v>0</v>
      </c>
      <c r="Q51" s="179">
        <f>ROUNDDOWN('RASHODI 2022'!Q51*1.041,-2)</f>
        <v>0</v>
      </c>
      <c r="R51" s="329"/>
      <c r="S51" s="330"/>
      <c r="T51" s="330"/>
      <c r="U51" s="180"/>
      <c r="V51" s="180"/>
      <c r="W51" s="180"/>
      <c r="X51" s="180"/>
      <c r="Y51" s="180"/>
      <c r="Z51" s="180"/>
      <c r="AA51" s="180"/>
      <c r="AB51" s="180"/>
      <c r="AC51" s="181"/>
      <c r="AD51" s="181"/>
      <c r="AE51" s="181"/>
      <c r="AF51" s="181"/>
    </row>
    <row r="52" spans="2:34" s="174" customFormat="1" ht="35.1" customHeight="1">
      <c r="B52" s="175">
        <v>3294</v>
      </c>
      <c r="C52" s="176" t="s">
        <v>53</v>
      </c>
      <c r="D52" s="177">
        <f>ROUNDDOWN('RASHODI 2022'!D52*1.041,-2)</f>
        <v>1000</v>
      </c>
      <c r="E52" s="179">
        <f>ROUNDDOWN('RASHODI 2022'!E52*1.041,-2)</f>
        <v>1000</v>
      </c>
      <c r="F52" s="178">
        <f>ROUNDDOWN('RASHODI 2022'!F52*1.041,-2)</f>
        <v>0</v>
      </c>
      <c r="G52" s="177">
        <f>ROUNDDOWN('RASHODI 2022'!G52*1.041,-2)</f>
        <v>0</v>
      </c>
      <c r="H52" s="179">
        <f>ROUNDDOWN('RASHODI 2022'!H52*1.041,-2)</f>
        <v>0</v>
      </c>
      <c r="I52" s="179">
        <f>ROUNDDOWN('RASHODI 2022'!I52*1.041,-2)</f>
        <v>0</v>
      </c>
      <c r="J52" s="179">
        <f>ROUNDDOWN('RASHODI 2022'!J52*1.041,-2)</f>
        <v>0</v>
      </c>
      <c r="K52" s="179">
        <f>ROUNDDOWN('RASHODI 2022'!K52*1.041,-2)</f>
        <v>0</v>
      </c>
      <c r="L52" s="179">
        <f>ROUNDDOWN('RASHODI 2022'!L52*1.041,-2)</f>
        <v>0</v>
      </c>
      <c r="M52" s="179">
        <f>ROUNDDOWN('RASHODI 2022'!M52*1.041,-2)</f>
        <v>0</v>
      </c>
      <c r="N52" s="179">
        <f>ROUNDDOWN('RASHODI 2022'!N52*1.041,-2)</f>
        <v>0</v>
      </c>
      <c r="O52" s="179">
        <f>ROUNDDOWN('RASHODI 2022'!O52*1.041,-2)</f>
        <v>0</v>
      </c>
      <c r="P52" s="179">
        <f>ROUNDDOWN('RASHODI 2022'!P52*1.041,-2)</f>
        <v>0</v>
      </c>
      <c r="Q52" s="179">
        <f>ROUNDDOWN('RASHODI 2022'!Q52*1.041,-2)</f>
        <v>0</v>
      </c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1"/>
      <c r="AD52" s="181"/>
      <c r="AE52" s="181"/>
      <c r="AF52" s="181"/>
    </row>
    <row r="53" spans="2:34" s="174" customFormat="1" ht="35.1" customHeight="1">
      <c r="B53" s="175">
        <v>3295</v>
      </c>
      <c r="C53" s="176" t="s">
        <v>54</v>
      </c>
      <c r="D53" s="177">
        <f>ROUNDDOWN('RASHODI 2022'!D53*1.041,-2)</f>
        <v>15600</v>
      </c>
      <c r="E53" s="179">
        <f>ROUNDDOWN('RASHODI 2022'!E53*1.041,-2)</f>
        <v>0</v>
      </c>
      <c r="F53" s="178">
        <f>ROUNDDOWN('RASHODI 2022'!F53*1.041,-2)</f>
        <v>0</v>
      </c>
      <c r="G53" s="177">
        <f>ROUNDDOWN('RASHODI 2022'!G53*1.041,-2)</f>
        <v>15600</v>
      </c>
      <c r="H53" s="179">
        <f>ROUNDDOWN('RASHODI 2022'!H53*1.041,-2)</f>
        <v>0</v>
      </c>
      <c r="I53" s="179">
        <f>ROUNDDOWN('RASHODI 2022'!I53*1.041,-2)</f>
        <v>0</v>
      </c>
      <c r="J53" s="179">
        <f>ROUNDDOWN('RASHODI 2022'!J53*1.041,-2)</f>
        <v>15600</v>
      </c>
      <c r="K53" s="179">
        <f>ROUNDDOWN('RASHODI 2022'!K53*1.041,-2)</f>
        <v>0</v>
      </c>
      <c r="L53" s="179">
        <f>ROUNDDOWN('RASHODI 2022'!L53*1.041,-2)</f>
        <v>0</v>
      </c>
      <c r="M53" s="179">
        <f>ROUNDDOWN('RASHODI 2022'!M53*1.041,-2)</f>
        <v>0</v>
      </c>
      <c r="N53" s="179">
        <f>ROUNDDOWN('RASHODI 2022'!N53*1.041,-2)</f>
        <v>0</v>
      </c>
      <c r="O53" s="179">
        <f>ROUNDDOWN('RASHODI 2022'!O53*1.041,-2)</f>
        <v>0</v>
      </c>
      <c r="P53" s="179">
        <f>ROUNDDOWN('RASHODI 2022'!P53*1.041,-2)</f>
        <v>0</v>
      </c>
      <c r="Q53" s="179">
        <f>ROUNDDOWN('RASHODI 2022'!Q53*1.041,-2)</f>
        <v>0</v>
      </c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1"/>
      <c r="AD53" s="181"/>
      <c r="AE53" s="181"/>
      <c r="AF53" s="181"/>
      <c r="AH53" s="182"/>
    </row>
    <row r="54" spans="2:34" s="174" customFormat="1" ht="35.1" customHeight="1">
      <c r="B54" s="175" t="s">
        <v>86</v>
      </c>
      <c r="C54" s="176" t="s">
        <v>87</v>
      </c>
      <c r="D54" s="177">
        <f>ROUNDDOWN('RASHODI 2022'!D54*1.041,-2)</f>
        <v>0</v>
      </c>
      <c r="E54" s="179">
        <f>ROUNDDOWN('RASHODI 2022'!E54*1.041,-2)</f>
        <v>0</v>
      </c>
      <c r="F54" s="178">
        <f>ROUNDDOWN('RASHODI 2022'!F54*1.041,-2)</f>
        <v>0</v>
      </c>
      <c r="G54" s="177">
        <f>ROUNDDOWN('RASHODI 2022'!G54*1.041,-2)</f>
        <v>0</v>
      </c>
      <c r="H54" s="179">
        <f>ROUNDDOWN('RASHODI 2022'!H54*1.041,-2)</f>
        <v>0</v>
      </c>
      <c r="I54" s="179">
        <f>ROUNDDOWN('RASHODI 2022'!I54*1.041,-2)</f>
        <v>0</v>
      </c>
      <c r="J54" s="179">
        <f>ROUNDDOWN('RASHODI 2022'!J54*1.041,-2)</f>
        <v>0</v>
      </c>
      <c r="K54" s="179">
        <f>ROUNDDOWN('RASHODI 2022'!K54*1.041,-2)</f>
        <v>0</v>
      </c>
      <c r="L54" s="179">
        <f>ROUNDDOWN('RASHODI 2022'!L54*1.041,-2)</f>
        <v>0</v>
      </c>
      <c r="M54" s="179">
        <f>ROUNDDOWN('RASHODI 2022'!M54*1.041,-2)</f>
        <v>0</v>
      </c>
      <c r="N54" s="179">
        <f>ROUNDDOWN('RASHODI 2022'!N54*1.041,-2)</f>
        <v>0</v>
      </c>
      <c r="O54" s="179">
        <f>ROUNDDOWN('RASHODI 2022'!O54*1.041,-2)</f>
        <v>0</v>
      </c>
      <c r="P54" s="179">
        <f>ROUNDDOWN('RASHODI 2022'!P54*1.041,-2)</f>
        <v>0</v>
      </c>
      <c r="Q54" s="179">
        <f>ROUNDDOWN('RASHODI 2022'!Q54*1.041,-2)</f>
        <v>0</v>
      </c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1"/>
      <c r="AD54" s="181"/>
      <c r="AE54" s="181"/>
      <c r="AF54" s="181"/>
    </row>
    <row r="55" spans="2:34" s="174" customFormat="1" ht="35.1" customHeight="1">
      <c r="B55" s="175">
        <v>3299</v>
      </c>
      <c r="C55" s="176" t="s">
        <v>88</v>
      </c>
      <c r="D55" s="177">
        <f>ROUNDDOWN('RASHODI 2022'!D55*1.041,-2)</f>
        <v>80100</v>
      </c>
      <c r="E55" s="179">
        <f>ROUNDDOWN('RASHODI 2022'!E55*1.041,-2)</f>
        <v>7200</v>
      </c>
      <c r="F55" s="178">
        <f>ROUNDDOWN('RASHODI 2022'!F55*1.041,-2)</f>
        <v>0</v>
      </c>
      <c r="G55" s="177">
        <f>ROUNDDOWN('RASHODI 2022'!G55*1.041,-2)</f>
        <v>72800</v>
      </c>
      <c r="H55" s="179">
        <f>ROUNDDOWN('RASHODI 2022'!H55*1.041,-2)</f>
        <v>0</v>
      </c>
      <c r="I55" s="179">
        <f>ROUNDDOWN('RASHODI 2022'!I55*1.041,-2)</f>
        <v>0</v>
      </c>
      <c r="J55" s="179">
        <f>ROUNDDOWN('RASHODI 2022'!J55*1.041,-2)</f>
        <v>62400</v>
      </c>
      <c r="K55" s="179">
        <f>ROUNDDOWN('RASHODI 2022'!K55*1.041,-2)</f>
        <v>0</v>
      </c>
      <c r="L55" s="179">
        <f>ROUNDDOWN('RASHODI 2022'!L55*1.041,-2)</f>
        <v>0</v>
      </c>
      <c r="M55" s="179">
        <f>ROUNDDOWN('RASHODI 2022'!M55*1.041,-2)</f>
        <v>0</v>
      </c>
      <c r="N55" s="179">
        <f>ROUNDDOWN('RASHODI 2022'!N55*1.041,-2)</f>
        <v>0</v>
      </c>
      <c r="O55" s="179">
        <f>ROUNDDOWN('RASHODI 2022'!O55*1.041,-2)</f>
        <v>10400</v>
      </c>
      <c r="P55" s="179">
        <f>ROUNDDOWN('RASHODI 2022'!P55*1.041,-2)</f>
        <v>0</v>
      </c>
      <c r="Q55" s="179">
        <f>ROUNDDOWN('RASHODI 2022'!Q55*1.041,-2)</f>
        <v>0</v>
      </c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1"/>
      <c r="AD55" s="181"/>
      <c r="AE55" s="181"/>
      <c r="AF55" s="181"/>
    </row>
    <row r="56" spans="2:34" s="167" customFormat="1" ht="35.1" customHeight="1">
      <c r="B56" s="168">
        <v>34</v>
      </c>
      <c r="C56" s="184" t="s">
        <v>123</v>
      </c>
      <c r="D56" s="170">
        <f>ROUNDDOWN('RASHODI 2022'!D56*1.041,-2)</f>
        <v>5200</v>
      </c>
      <c r="E56" s="170">
        <f>ROUNDDOWN('RASHODI 2022'!E56*1.041,-2)</f>
        <v>5200</v>
      </c>
      <c r="F56" s="170">
        <f>ROUNDDOWN('RASHODI 2022'!F56*1.041,-2)</f>
        <v>0</v>
      </c>
      <c r="G56" s="170">
        <f>ROUNDDOWN('RASHODI 2022'!G56*1.041,-2)</f>
        <v>0</v>
      </c>
      <c r="H56" s="170">
        <f>ROUNDDOWN('RASHODI 2022'!H56*1.041,-2)</f>
        <v>0</v>
      </c>
      <c r="I56" s="170">
        <f>ROUNDDOWN('RASHODI 2022'!I56*1.041,-2)</f>
        <v>0</v>
      </c>
      <c r="J56" s="170">
        <f>ROUNDDOWN('RASHODI 2022'!J56*1.041,-2)</f>
        <v>0</v>
      </c>
      <c r="K56" s="170">
        <f>ROUNDDOWN('RASHODI 2022'!K56*1.041,-2)</f>
        <v>0</v>
      </c>
      <c r="L56" s="170">
        <f>ROUNDDOWN('RASHODI 2022'!L56*1.041,-2)</f>
        <v>0</v>
      </c>
      <c r="M56" s="170">
        <f>ROUNDDOWN('RASHODI 2022'!M56*1.041,-2)</f>
        <v>0</v>
      </c>
      <c r="N56" s="170">
        <f>ROUNDDOWN('RASHODI 2022'!N56*1.041,-2)</f>
        <v>0</v>
      </c>
      <c r="O56" s="170">
        <f>ROUNDDOWN('RASHODI 2022'!O56*1.041,-2)</f>
        <v>0</v>
      </c>
      <c r="P56" s="170">
        <f>ROUNDDOWN('RASHODI 2022'!P56*1.041,-2)</f>
        <v>0</v>
      </c>
      <c r="Q56" s="170">
        <f>ROUNDDOWN('RASHODI 2022'!Q56*1.041,-2)</f>
        <v>0</v>
      </c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</row>
    <row r="57" spans="2:34" s="167" customFormat="1" ht="35.1" customHeight="1">
      <c r="B57" s="39" t="s">
        <v>375</v>
      </c>
      <c r="C57" s="42" t="s">
        <v>376</v>
      </c>
      <c r="D57" s="145">
        <f>ROUNDDOWN('RASHODI 2022'!D57*1.041,-2)</f>
        <v>0</v>
      </c>
      <c r="E57" s="145">
        <f>ROUNDDOWN('RASHODI 2022'!E57*1.041,-2)</f>
        <v>0</v>
      </c>
      <c r="F57" s="145">
        <f>ROUNDDOWN('RASHODI 2022'!F57*1.041,-2)</f>
        <v>0</v>
      </c>
      <c r="G57" s="145">
        <f>ROUNDDOWN('RASHODI 2022'!G57*1.041,-2)</f>
        <v>0</v>
      </c>
      <c r="H57" s="145">
        <f>ROUNDDOWN('RASHODI 2022'!H57*1.041,-2)</f>
        <v>0</v>
      </c>
      <c r="I57" s="145">
        <f>ROUNDDOWN('RASHODI 2022'!I57*1.041,-2)</f>
        <v>0</v>
      </c>
      <c r="J57" s="145">
        <f>ROUNDDOWN('RASHODI 2022'!J57*1.041,-2)</f>
        <v>0</v>
      </c>
      <c r="K57" s="145">
        <f>ROUNDDOWN('RASHODI 2022'!K57*1.041,-2)</f>
        <v>0</v>
      </c>
      <c r="L57" s="145">
        <f>ROUNDDOWN('RASHODI 2022'!L57*1.041,-2)</f>
        <v>0</v>
      </c>
      <c r="M57" s="145">
        <f>ROUNDDOWN('RASHODI 2022'!M57*1.041,-2)</f>
        <v>0</v>
      </c>
      <c r="N57" s="145">
        <f>ROUNDDOWN('RASHODI 2022'!N57*1.041,-2)</f>
        <v>0</v>
      </c>
      <c r="O57" s="145">
        <f>ROUNDDOWN('RASHODI 2022'!O57*1.041,-2)</f>
        <v>0</v>
      </c>
      <c r="P57" s="145">
        <f>ROUNDDOWN('RASHODI 2022'!P57*1.041,-2)</f>
        <v>0</v>
      </c>
      <c r="Q57" s="145">
        <f>ROUNDDOWN('RASHODI 2022'!Q57*1.041,-2)</f>
        <v>0</v>
      </c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</row>
    <row r="58" spans="2:34" s="167" customFormat="1" ht="35.1" customHeight="1">
      <c r="B58" s="147">
        <v>3423</v>
      </c>
      <c r="C58" s="244" t="s">
        <v>377</v>
      </c>
      <c r="D58" s="62">
        <f>ROUNDDOWN('RASHODI 2022'!D58*1.041,-2)</f>
        <v>0</v>
      </c>
      <c r="E58" s="31">
        <f>ROUNDDOWN('RASHODI 2022'!E58*1.041,-2)</f>
        <v>0</v>
      </c>
      <c r="F58" s="66">
        <f>ROUNDDOWN('RASHODI 2022'!F58*1.041,-2)</f>
        <v>0</v>
      </c>
      <c r="G58" s="62">
        <f>ROUNDDOWN('RASHODI 2022'!G58*1.041,-2)</f>
        <v>0</v>
      </c>
      <c r="H58" s="31">
        <f>ROUNDDOWN('RASHODI 2022'!H58*1.041,-2)</f>
        <v>0</v>
      </c>
      <c r="I58" s="31">
        <f>ROUNDDOWN('RASHODI 2022'!I58*1.041,-2)</f>
        <v>0</v>
      </c>
      <c r="J58" s="31">
        <f>ROUNDDOWN('RASHODI 2022'!J58*1.041,-2)</f>
        <v>0</v>
      </c>
      <c r="K58" s="31">
        <f>ROUNDDOWN('RASHODI 2022'!K58*1.041,-2)</f>
        <v>0</v>
      </c>
      <c r="L58" s="31">
        <f>ROUNDDOWN('RASHODI 2022'!L58*1.041,-2)</f>
        <v>0</v>
      </c>
      <c r="M58" s="31">
        <f>ROUNDDOWN('RASHODI 2022'!M58*1.041,-2)</f>
        <v>0</v>
      </c>
      <c r="N58" s="31">
        <f>ROUNDDOWN('RASHODI 2022'!N58*1.041,-2)</f>
        <v>0</v>
      </c>
      <c r="O58" s="31">
        <f>ROUNDDOWN('RASHODI 2022'!O58*1.041,-2)</f>
        <v>0</v>
      </c>
      <c r="P58" s="31">
        <f>ROUNDDOWN('RASHODI 2022'!P58*1.041,-2)</f>
        <v>0</v>
      </c>
      <c r="Q58" s="31">
        <f>ROUNDDOWN('RASHODI 2022'!Q58*1.041,-2)</f>
        <v>0</v>
      </c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</row>
    <row r="59" spans="2:34" s="167" customFormat="1" ht="35.1" customHeight="1">
      <c r="B59" s="147">
        <v>3427</v>
      </c>
      <c r="C59" s="148" t="s">
        <v>378</v>
      </c>
      <c r="D59" s="62">
        <f>ROUNDDOWN('RASHODI 2022'!D59*1.041,-2)</f>
        <v>0</v>
      </c>
      <c r="E59" s="31">
        <f>ROUNDDOWN('RASHODI 2022'!E59*1.041,-2)</f>
        <v>0</v>
      </c>
      <c r="F59" s="66">
        <f>ROUNDDOWN('RASHODI 2022'!F59*1.041,-2)</f>
        <v>0</v>
      </c>
      <c r="G59" s="62">
        <f>ROUNDDOWN('RASHODI 2022'!G59*1.041,-2)</f>
        <v>0</v>
      </c>
      <c r="H59" s="31">
        <f>ROUNDDOWN('RASHODI 2022'!H59*1.041,-2)</f>
        <v>0</v>
      </c>
      <c r="I59" s="31">
        <f>ROUNDDOWN('RASHODI 2022'!I59*1.041,-2)</f>
        <v>0</v>
      </c>
      <c r="J59" s="31">
        <f>ROUNDDOWN('RASHODI 2022'!J59*1.041,-2)</f>
        <v>0</v>
      </c>
      <c r="K59" s="31">
        <f>ROUNDDOWN('RASHODI 2022'!K59*1.041,-2)</f>
        <v>0</v>
      </c>
      <c r="L59" s="31">
        <f>ROUNDDOWN('RASHODI 2022'!L59*1.041,-2)</f>
        <v>0</v>
      </c>
      <c r="M59" s="31">
        <f>ROUNDDOWN('RASHODI 2022'!M59*1.041,-2)</f>
        <v>0</v>
      </c>
      <c r="N59" s="31">
        <f>ROUNDDOWN('RASHODI 2022'!N59*1.041,-2)</f>
        <v>0</v>
      </c>
      <c r="O59" s="31">
        <f>ROUNDDOWN('RASHODI 2022'!O59*1.041,-2)</f>
        <v>0</v>
      </c>
      <c r="P59" s="31">
        <f>ROUNDDOWN('RASHODI 2022'!P59*1.041,-2)</f>
        <v>0</v>
      </c>
      <c r="Q59" s="31">
        <f>ROUNDDOWN('RASHODI 2022'!Q59*1.041,-2)</f>
        <v>0</v>
      </c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</row>
    <row r="60" spans="2:34" s="167" customFormat="1" ht="35.1" customHeight="1">
      <c r="B60" s="168">
        <v>343</v>
      </c>
      <c r="C60" s="169" t="s">
        <v>124</v>
      </c>
      <c r="D60" s="170">
        <f>ROUNDDOWN('RASHODI 2022'!D60*1.041,-2)</f>
        <v>5200</v>
      </c>
      <c r="E60" s="170">
        <f>ROUNDDOWN('RASHODI 2022'!E60*1.041,-2)</f>
        <v>5200</v>
      </c>
      <c r="F60" s="170">
        <f>ROUNDDOWN('RASHODI 2022'!F60*1.041,-2)</f>
        <v>0</v>
      </c>
      <c r="G60" s="171">
        <f>ROUNDDOWN('RASHODI 2022'!G60*1.041,-2)</f>
        <v>0</v>
      </c>
      <c r="H60" s="170">
        <f>ROUNDDOWN('RASHODI 2022'!H60*1.041,-2)</f>
        <v>0</v>
      </c>
      <c r="I60" s="170">
        <f>ROUNDDOWN('RASHODI 2022'!I60*1.041,-2)</f>
        <v>0</v>
      </c>
      <c r="J60" s="170">
        <f>ROUNDDOWN('RASHODI 2022'!J60*1.041,-2)</f>
        <v>0</v>
      </c>
      <c r="K60" s="170">
        <f>ROUNDDOWN('RASHODI 2022'!K60*1.041,-2)</f>
        <v>0</v>
      </c>
      <c r="L60" s="170">
        <f>ROUNDDOWN('RASHODI 2022'!L60*1.041,-2)</f>
        <v>0</v>
      </c>
      <c r="M60" s="170">
        <f>ROUNDDOWN('RASHODI 2022'!M60*1.041,-2)</f>
        <v>0</v>
      </c>
      <c r="N60" s="170">
        <f>ROUNDDOWN('RASHODI 2022'!N60*1.041,-2)</f>
        <v>0</v>
      </c>
      <c r="O60" s="170">
        <f>ROUNDDOWN('RASHODI 2022'!O60*1.041,-2)</f>
        <v>0</v>
      </c>
      <c r="P60" s="170">
        <f>ROUNDDOWN('RASHODI 2022'!P60*1.041,-2)</f>
        <v>0</v>
      </c>
      <c r="Q60" s="170">
        <f>ROUNDDOWN('RASHODI 2022'!Q60*1.041,-2)</f>
        <v>0</v>
      </c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</row>
    <row r="61" spans="2:34" s="174" customFormat="1" ht="35.1" customHeight="1">
      <c r="B61" s="175">
        <v>3431</v>
      </c>
      <c r="C61" s="183" t="s">
        <v>56</v>
      </c>
      <c r="D61" s="177">
        <f>ROUNDDOWN('RASHODI 2022'!D61*1.041,-2)</f>
        <v>3100</v>
      </c>
      <c r="E61" s="179">
        <f>ROUNDDOWN('RASHODI 2022'!E61*1.041,-2)</f>
        <v>3100</v>
      </c>
      <c r="F61" s="178">
        <f>ROUNDDOWN('RASHODI 2022'!F61*1.041,-2)</f>
        <v>0</v>
      </c>
      <c r="G61" s="177">
        <f>ROUNDDOWN('RASHODI 2022'!G61*1.041,-2)</f>
        <v>0</v>
      </c>
      <c r="H61" s="179">
        <f>ROUNDDOWN('RASHODI 2022'!H61*1.041,-2)</f>
        <v>0</v>
      </c>
      <c r="I61" s="179">
        <f>ROUNDDOWN('RASHODI 2022'!I61*1.041,-2)</f>
        <v>0</v>
      </c>
      <c r="J61" s="179">
        <f>ROUNDDOWN('RASHODI 2022'!J61*1.041,-2)</f>
        <v>0</v>
      </c>
      <c r="K61" s="179">
        <f>ROUNDDOWN('RASHODI 2022'!K61*1.041,-2)</f>
        <v>0</v>
      </c>
      <c r="L61" s="179">
        <f>ROUNDDOWN('RASHODI 2022'!L61*1.041,-2)</f>
        <v>0</v>
      </c>
      <c r="M61" s="179">
        <f>ROUNDDOWN('RASHODI 2022'!M61*1.041,-2)</f>
        <v>0</v>
      </c>
      <c r="N61" s="179">
        <f>ROUNDDOWN('RASHODI 2022'!N61*1.041,-2)</f>
        <v>0</v>
      </c>
      <c r="O61" s="179">
        <f>ROUNDDOWN('RASHODI 2022'!O61*1.041,-2)</f>
        <v>0</v>
      </c>
      <c r="P61" s="179">
        <f>ROUNDDOWN('RASHODI 2022'!P61*1.041,-2)</f>
        <v>0</v>
      </c>
      <c r="Q61" s="179">
        <f>ROUNDDOWN('RASHODI 2022'!Q61*1.041,-2)</f>
        <v>0</v>
      </c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1"/>
      <c r="AD61" s="181"/>
      <c r="AE61" s="181"/>
      <c r="AF61" s="181"/>
    </row>
    <row r="62" spans="2:34" s="174" customFormat="1" ht="35.1" customHeight="1">
      <c r="B62" s="175">
        <v>3432</v>
      </c>
      <c r="C62" s="176" t="s">
        <v>89</v>
      </c>
      <c r="D62" s="177">
        <f>ROUNDDOWN('RASHODI 2022'!D62*1.041,-2)</f>
        <v>0</v>
      </c>
      <c r="E62" s="178">
        <f>ROUNDDOWN('RASHODI 2022'!E62*1.041,-2)</f>
        <v>0</v>
      </c>
      <c r="F62" s="178">
        <f>ROUNDDOWN('RASHODI 2022'!F62*1.041,-2)</f>
        <v>0</v>
      </c>
      <c r="G62" s="177">
        <f>ROUNDDOWN('RASHODI 2022'!G62*1.041,-2)</f>
        <v>0</v>
      </c>
      <c r="H62" s="179">
        <f>ROUNDDOWN('RASHODI 2022'!H62*1.041,-2)</f>
        <v>0</v>
      </c>
      <c r="I62" s="179">
        <f>ROUNDDOWN('RASHODI 2022'!I62*1.041,-2)</f>
        <v>0</v>
      </c>
      <c r="J62" s="179">
        <f>ROUNDDOWN('RASHODI 2022'!J62*1.041,-2)</f>
        <v>0</v>
      </c>
      <c r="K62" s="179">
        <f>ROUNDDOWN('RASHODI 2022'!K62*1.041,-2)</f>
        <v>0</v>
      </c>
      <c r="L62" s="179">
        <f>ROUNDDOWN('RASHODI 2022'!L62*1.041,-2)</f>
        <v>0</v>
      </c>
      <c r="M62" s="179">
        <f>ROUNDDOWN('RASHODI 2022'!M62*1.041,-2)</f>
        <v>0</v>
      </c>
      <c r="N62" s="179">
        <f>ROUNDDOWN('RASHODI 2022'!N62*1.041,-2)</f>
        <v>0</v>
      </c>
      <c r="O62" s="179">
        <f>ROUNDDOWN('RASHODI 2022'!O62*1.041,-2)</f>
        <v>0</v>
      </c>
      <c r="P62" s="179">
        <f>ROUNDDOWN('RASHODI 2022'!P62*1.041,-2)</f>
        <v>0</v>
      </c>
      <c r="Q62" s="179">
        <f>ROUNDDOWN('RASHODI 2022'!Q62*1.041,-2)</f>
        <v>0</v>
      </c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1"/>
      <c r="AD62" s="181"/>
      <c r="AE62" s="181"/>
      <c r="AF62" s="181"/>
    </row>
    <row r="63" spans="2:34" s="174" customFormat="1" ht="35.1" customHeight="1">
      <c r="B63" s="175">
        <v>3433</v>
      </c>
      <c r="C63" s="176" t="s">
        <v>90</v>
      </c>
      <c r="D63" s="177">
        <f>ROUNDDOWN('RASHODI 2022'!D63*1.041,-2)</f>
        <v>1000</v>
      </c>
      <c r="E63" s="179">
        <f>ROUNDDOWN('RASHODI 2022'!E63*1.041,-2)</f>
        <v>1000</v>
      </c>
      <c r="F63" s="178">
        <f>ROUNDDOWN('RASHODI 2022'!F63*1.041,-2)</f>
        <v>0</v>
      </c>
      <c r="G63" s="177">
        <f>ROUNDDOWN('RASHODI 2022'!G63*1.041,-2)</f>
        <v>0</v>
      </c>
      <c r="H63" s="179">
        <f>ROUNDDOWN('RASHODI 2022'!H63*1.041,-2)</f>
        <v>0</v>
      </c>
      <c r="I63" s="179">
        <f>ROUNDDOWN('RASHODI 2022'!I63*1.041,-2)</f>
        <v>0</v>
      </c>
      <c r="J63" s="179">
        <f>ROUNDDOWN('RASHODI 2022'!J63*1.041,-2)</f>
        <v>0</v>
      </c>
      <c r="K63" s="179">
        <f>ROUNDDOWN('RASHODI 2022'!K63*1.041,-2)</f>
        <v>0</v>
      </c>
      <c r="L63" s="179">
        <f>ROUNDDOWN('RASHODI 2022'!L63*1.041,-2)</f>
        <v>0</v>
      </c>
      <c r="M63" s="179">
        <f>ROUNDDOWN('RASHODI 2022'!M63*1.041,-2)</f>
        <v>0</v>
      </c>
      <c r="N63" s="179">
        <f>ROUNDDOWN('RASHODI 2022'!N63*1.041,-2)</f>
        <v>0</v>
      </c>
      <c r="O63" s="179">
        <f>ROUNDDOWN('RASHODI 2022'!O63*1.041,-2)</f>
        <v>0</v>
      </c>
      <c r="P63" s="179">
        <f>ROUNDDOWN('RASHODI 2022'!P63*1.041,-2)</f>
        <v>0</v>
      </c>
      <c r="Q63" s="179">
        <f>ROUNDDOWN('RASHODI 2022'!Q63*1.041,-2)</f>
        <v>0</v>
      </c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1"/>
      <c r="AD63" s="181"/>
      <c r="AE63" s="181"/>
      <c r="AF63" s="181"/>
    </row>
    <row r="64" spans="2:34" s="174" customFormat="1" ht="35.1" customHeight="1">
      <c r="B64" s="175">
        <v>3434</v>
      </c>
      <c r="C64" s="176" t="s">
        <v>91</v>
      </c>
      <c r="D64" s="177">
        <f>ROUNDDOWN('RASHODI 2022'!D64*1.041,-2)</f>
        <v>1000</v>
      </c>
      <c r="E64" s="179">
        <f>ROUNDDOWN('RASHODI 2022'!E64*1.041,-2)</f>
        <v>1000</v>
      </c>
      <c r="F64" s="178">
        <f>ROUNDDOWN('RASHODI 2022'!F64*1.041,-2)</f>
        <v>0</v>
      </c>
      <c r="G64" s="177">
        <f>ROUNDDOWN('RASHODI 2022'!G64*1.041,-2)</f>
        <v>0</v>
      </c>
      <c r="H64" s="179">
        <f>ROUNDDOWN('RASHODI 2022'!H64*1.041,-2)</f>
        <v>0</v>
      </c>
      <c r="I64" s="179">
        <f>ROUNDDOWN('RASHODI 2022'!I64*1.041,-2)</f>
        <v>0</v>
      </c>
      <c r="J64" s="179">
        <f>ROUNDDOWN('RASHODI 2022'!J64*1.041,-2)</f>
        <v>0</v>
      </c>
      <c r="K64" s="179">
        <f>ROUNDDOWN('RASHODI 2022'!K64*1.041,-2)</f>
        <v>0</v>
      </c>
      <c r="L64" s="179">
        <f>ROUNDDOWN('RASHODI 2022'!L64*1.041,-2)</f>
        <v>0</v>
      </c>
      <c r="M64" s="179">
        <f>ROUNDDOWN('RASHODI 2022'!M64*1.041,-2)</f>
        <v>0</v>
      </c>
      <c r="N64" s="179">
        <f>ROUNDDOWN('RASHODI 2022'!N64*1.041,-2)</f>
        <v>0</v>
      </c>
      <c r="O64" s="179">
        <f>ROUNDDOWN('RASHODI 2022'!O64*1.041,-2)</f>
        <v>0</v>
      </c>
      <c r="P64" s="179">
        <f>ROUNDDOWN('RASHODI 2022'!P64*1.041,-2)</f>
        <v>0</v>
      </c>
      <c r="Q64" s="179">
        <f>ROUNDDOWN('RASHODI 2022'!Q64*1.041,-2)</f>
        <v>0</v>
      </c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1"/>
      <c r="AD64" s="181"/>
      <c r="AE64" s="181"/>
      <c r="AF64" s="181"/>
    </row>
    <row r="65" spans="2:32" s="167" customFormat="1" ht="35.1" customHeight="1">
      <c r="B65" s="168">
        <v>36</v>
      </c>
      <c r="C65" s="169" t="s">
        <v>125</v>
      </c>
      <c r="D65" s="170">
        <f>ROUNDDOWN('RASHODI 2022'!D65*1.041,-2)</f>
        <v>0</v>
      </c>
      <c r="E65" s="170">
        <f>ROUNDDOWN('RASHODI 2022'!E65*1.041,-2)</f>
        <v>0</v>
      </c>
      <c r="F65" s="170">
        <f>ROUNDDOWN('RASHODI 2022'!F65*1.041,-2)</f>
        <v>0</v>
      </c>
      <c r="G65" s="170">
        <f>ROUNDDOWN('RASHODI 2022'!G65*1.041,-2)</f>
        <v>0</v>
      </c>
      <c r="H65" s="170">
        <f>ROUNDDOWN('RASHODI 2022'!H65*1.041,-2)</f>
        <v>0</v>
      </c>
      <c r="I65" s="170">
        <f>ROUNDDOWN('RASHODI 2022'!I65*1.041,-2)</f>
        <v>0</v>
      </c>
      <c r="J65" s="170">
        <f>ROUNDDOWN('RASHODI 2022'!J65*1.041,-2)</f>
        <v>0</v>
      </c>
      <c r="K65" s="170">
        <f>ROUNDDOWN('RASHODI 2022'!K65*1.041,-2)</f>
        <v>0</v>
      </c>
      <c r="L65" s="170">
        <f>ROUNDDOWN('RASHODI 2022'!L65*1.041,-2)</f>
        <v>0</v>
      </c>
      <c r="M65" s="170">
        <f>ROUNDDOWN('RASHODI 2022'!M65*1.041,-2)</f>
        <v>0</v>
      </c>
      <c r="N65" s="170">
        <f>ROUNDDOWN('RASHODI 2022'!N65*1.041,-2)</f>
        <v>0</v>
      </c>
      <c r="O65" s="170">
        <f>ROUNDDOWN('RASHODI 2022'!O65*1.041,-2)</f>
        <v>0</v>
      </c>
      <c r="P65" s="170">
        <f>ROUNDDOWN('RASHODI 2022'!P65*1.041,-2)</f>
        <v>0</v>
      </c>
      <c r="Q65" s="170">
        <f>ROUNDDOWN('RASHODI 2022'!Q65*1.041,-2)</f>
        <v>0</v>
      </c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</row>
    <row r="66" spans="2:32" s="167" customFormat="1" ht="35.1" customHeight="1">
      <c r="B66" s="168" t="s">
        <v>330</v>
      </c>
      <c r="C66" s="169" t="s">
        <v>331</v>
      </c>
      <c r="D66" s="170">
        <f>ROUNDDOWN('RASHODI 2022'!D66*1.041,-2)</f>
        <v>0</v>
      </c>
      <c r="E66" s="170">
        <f>ROUNDDOWN('RASHODI 2022'!E66*1.041,-2)</f>
        <v>0</v>
      </c>
      <c r="F66" s="170">
        <f>ROUNDDOWN('RASHODI 2022'!F66*1.041,-2)</f>
        <v>0</v>
      </c>
      <c r="G66" s="170">
        <f>ROUNDDOWN('RASHODI 2022'!G66*1.041,-2)</f>
        <v>0</v>
      </c>
      <c r="H66" s="170">
        <f>ROUNDDOWN('RASHODI 2022'!H66*1.041,-2)</f>
        <v>0</v>
      </c>
      <c r="I66" s="170">
        <f>ROUNDDOWN('RASHODI 2022'!I66*1.041,-2)</f>
        <v>0</v>
      </c>
      <c r="J66" s="170">
        <f>ROUNDDOWN('RASHODI 2022'!J66*1.041,-2)</f>
        <v>0</v>
      </c>
      <c r="K66" s="170">
        <f>ROUNDDOWN('RASHODI 2022'!K66*1.041,-2)</f>
        <v>0</v>
      </c>
      <c r="L66" s="170">
        <f>ROUNDDOWN('RASHODI 2022'!L66*1.041,-2)</f>
        <v>0</v>
      </c>
      <c r="M66" s="170">
        <f>ROUNDDOWN('RASHODI 2022'!M66*1.041,-2)</f>
        <v>0</v>
      </c>
      <c r="N66" s="170">
        <f>ROUNDDOWN('RASHODI 2022'!N66*1.041,-2)</f>
        <v>0</v>
      </c>
      <c r="O66" s="170">
        <f>ROUNDDOWN('RASHODI 2022'!O66*1.041,-2)</f>
        <v>0</v>
      </c>
      <c r="P66" s="170">
        <f>ROUNDDOWN('RASHODI 2022'!P66*1.041,-2)</f>
        <v>0</v>
      </c>
      <c r="Q66" s="171">
        <f>ROUNDDOWN('RASHODI 2022'!Q66*1.041,-2)</f>
        <v>0</v>
      </c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</row>
    <row r="67" spans="2:32" s="167" customFormat="1" ht="35.1" customHeight="1">
      <c r="B67" s="185" t="s">
        <v>332</v>
      </c>
      <c r="C67" s="186" t="s">
        <v>333</v>
      </c>
      <c r="D67" s="177">
        <f>ROUNDDOWN('RASHODI 2022'!D67*1.041,-2)</f>
        <v>0</v>
      </c>
      <c r="E67" s="178">
        <f>ROUNDDOWN('RASHODI 2022'!E67*1.041,-2)</f>
        <v>0</v>
      </c>
      <c r="F67" s="178">
        <f>ROUNDDOWN('RASHODI 2022'!F67*1.041,-2)</f>
        <v>0</v>
      </c>
      <c r="G67" s="177">
        <f>ROUNDDOWN('RASHODI 2022'!G67*1.041,-2)</f>
        <v>0</v>
      </c>
      <c r="H67" s="178">
        <f>ROUNDDOWN('RASHODI 2022'!H67*1.041,-2)</f>
        <v>0</v>
      </c>
      <c r="I67" s="178">
        <f>ROUNDDOWN('RASHODI 2022'!I67*1.041,-2)</f>
        <v>0</v>
      </c>
      <c r="J67" s="178">
        <f>ROUNDDOWN('RASHODI 2022'!J67*1.041,-2)</f>
        <v>0</v>
      </c>
      <c r="K67" s="178">
        <f>ROUNDDOWN('RASHODI 2022'!K67*1.041,-2)</f>
        <v>0</v>
      </c>
      <c r="L67" s="178">
        <f>ROUNDDOWN('RASHODI 2022'!L67*1.041,-2)</f>
        <v>0</v>
      </c>
      <c r="M67" s="178">
        <f>ROUNDDOWN('RASHODI 2022'!M67*1.041,-2)</f>
        <v>0</v>
      </c>
      <c r="N67" s="178">
        <f>ROUNDDOWN('RASHODI 2022'!N67*1.041,-2)</f>
        <v>0</v>
      </c>
      <c r="O67" s="178">
        <f>ROUNDDOWN('RASHODI 2022'!O67*1.041,-2)</f>
        <v>0</v>
      </c>
      <c r="P67" s="178">
        <f>ROUNDDOWN('RASHODI 2022'!P67*1.041,-2)</f>
        <v>0</v>
      </c>
      <c r="Q67" s="178">
        <f>ROUNDDOWN('RASHODI 2022'!Q67*1.041,-2)</f>
        <v>0</v>
      </c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</row>
    <row r="68" spans="2:32" s="167" customFormat="1" ht="35.1" customHeight="1">
      <c r="B68" s="185" t="s">
        <v>334</v>
      </c>
      <c r="C68" s="186" t="s">
        <v>335</v>
      </c>
      <c r="D68" s="177">
        <f>ROUNDDOWN('RASHODI 2022'!D68*1.041,-2)</f>
        <v>0</v>
      </c>
      <c r="E68" s="178">
        <f>ROUNDDOWN('RASHODI 2022'!E68*1.041,-2)</f>
        <v>0</v>
      </c>
      <c r="F68" s="178">
        <f>ROUNDDOWN('RASHODI 2022'!F68*1.041,-2)</f>
        <v>0</v>
      </c>
      <c r="G68" s="177">
        <f>ROUNDDOWN('RASHODI 2022'!G68*1.041,-2)</f>
        <v>0</v>
      </c>
      <c r="H68" s="178">
        <f>ROUNDDOWN('RASHODI 2022'!H68*1.041,-2)</f>
        <v>0</v>
      </c>
      <c r="I68" s="178">
        <f>ROUNDDOWN('RASHODI 2022'!I68*1.041,-2)</f>
        <v>0</v>
      </c>
      <c r="J68" s="178">
        <f>ROUNDDOWN('RASHODI 2022'!J68*1.041,-2)</f>
        <v>0</v>
      </c>
      <c r="K68" s="178">
        <f>ROUNDDOWN('RASHODI 2022'!K68*1.041,-2)</f>
        <v>0</v>
      </c>
      <c r="L68" s="178">
        <f>ROUNDDOWN('RASHODI 2022'!L68*1.041,-2)</f>
        <v>0</v>
      </c>
      <c r="M68" s="178">
        <f>ROUNDDOWN('RASHODI 2022'!M68*1.041,-2)</f>
        <v>0</v>
      </c>
      <c r="N68" s="178">
        <f>ROUNDDOWN('RASHODI 2022'!N68*1.041,-2)</f>
        <v>0</v>
      </c>
      <c r="O68" s="178">
        <f>ROUNDDOWN('RASHODI 2022'!O68*1.041,-2)</f>
        <v>0</v>
      </c>
      <c r="P68" s="178">
        <f>ROUNDDOWN('RASHODI 2022'!P68*1.041,-2)</f>
        <v>0</v>
      </c>
      <c r="Q68" s="178">
        <f>ROUNDDOWN('RASHODI 2022'!Q68*1.041,-2)</f>
        <v>0</v>
      </c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</row>
    <row r="69" spans="2:32" s="167" customFormat="1" ht="35.1" customHeight="1">
      <c r="B69" s="168">
        <v>363</v>
      </c>
      <c r="C69" s="169" t="s">
        <v>126</v>
      </c>
      <c r="D69" s="170">
        <f>ROUNDDOWN('RASHODI 2022'!D69*1.041,-2)</f>
        <v>0</v>
      </c>
      <c r="E69" s="170">
        <f>ROUNDDOWN('RASHODI 2022'!E69*1.041,-2)</f>
        <v>0</v>
      </c>
      <c r="F69" s="170">
        <f>ROUNDDOWN('RASHODI 2022'!F69*1.041,-2)</f>
        <v>0</v>
      </c>
      <c r="G69" s="171">
        <f>ROUNDDOWN('RASHODI 2022'!G69*1.041,-2)</f>
        <v>0</v>
      </c>
      <c r="H69" s="170">
        <f>ROUNDDOWN('RASHODI 2022'!H69*1.041,-2)</f>
        <v>0</v>
      </c>
      <c r="I69" s="170">
        <f>ROUNDDOWN('RASHODI 2022'!I69*1.041,-2)</f>
        <v>0</v>
      </c>
      <c r="J69" s="170">
        <f>ROUNDDOWN('RASHODI 2022'!J69*1.041,-2)</f>
        <v>0</v>
      </c>
      <c r="K69" s="170">
        <f>ROUNDDOWN('RASHODI 2022'!K69*1.041,-2)</f>
        <v>0</v>
      </c>
      <c r="L69" s="170">
        <f>ROUNDDOWN('RASHODI 2022'!L69*1.041,-2)</f>
        <v>0</v>
      </c>
      <c r="M69" s="170">
        <f>ROUNDDOWN('RASHODI 2022'!M69*1.041,-2)</f>
        <v>0</v>
      </c>
      <c r="N69" s="170">
        <f>ROUNDDOWN('RASHODI 2022'!N69*1.041,-2)</f>
        <v>0</v>
      </c>
      <c r="O69" s="170">
        <f>ROUNDDOWN('RASHODI 2022'!O69*1.041,-2)</f>
        <v>0</v>
      </c>
      <c r="P69" s="170">
        <f>ROUNDDOWN('RASHODI 2022'!P69*1.041,-2)</f>
        <v>0</v>
      </c>
      <c r="Q69" s="170">
        <f>ROUNDDOWN('RASHODI 2022'!Q69*1.041,-2)</f>
        <v>0</v>
      </c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</row>
    <row r="70" spans="2:32" s="174" customFormat="1" ht="35.1" customHeight="1">
      <c r="B70" s="175">
        <v>3631</v>
      </c>
      <c r="C70" s="176" t="s">
        <v>58</v>
      </c>
      <c r="D70" s="177">
        <f>ROUNDDOWN('RASHODI 2022'!D70*1.041,-2)</f>
        <v>0</v>
      </c>
      <c r="E70" s="178">
        <f>ROUNDDOWN('RASHODI 2022'!E70*1.041,-2)</f>
        <v>0</v>
      </c>
      <c r="F70" s="178">
        <f>ROUNDDOWN('RASHODI 2022'!F70*1.041,-2)</f>
        <v>0</v>
      </c>
      <c r="G70" s="177">
        <f>ROUNDDOWN('RASHODI 2022'!G70*1.041,-2)</f>
        <v>0</v>
      </c>
      <c r="H70" s="179">
        <f>ROUNDDOWN('RASHODI 2022'!H70*1.041,-2)</f>
        <v>0</v>
      </c>
      <c r="I70" s="179">
        <f>ROUNDDOWN('RASHODI 2022'!I70*1.041,-2)</f>
        <v>0</v>
      </c>
      <c r="J70" s="179">
        <f>ROUNDDOWN('RASHODI 2022'!J70*1.041,-2)</f>
        <v>0</v>
      </c>
      <c r="K70" s="179">
        <f>ROUNDDOWN('RASHODI 2022'!K70*1.041,-2)</f>
        <v>0</v>
      </c>
      <c r="L70" s="179">
        <f>ROUNDDOWN('RASHODI 2022'!L70*1.041,-2)</f>
        <v>0</v>
      </c>
      <c r="M70" s="179">
        <f>ROUNDDOWN('RASHODI 2022'!M70*1.041,-2)</f>
        <v>0</v>
      </c>
      <c r="N70" s="179">
        <f>ROUNDDOWN('RASHODI 2022'!N70*1.041,-2)</f>
        <v>0</v>
      </c>
      <c r="O70" s="179">
        <f>ROUNDDOWN('RASHODI 2022'!O70*1.041,-2)</f>
        <v>0</v>
      </c>
      <c r="P70" s="179">
        <f>ROUNDDOWN('RASHODI 2022'!P70*1.041,-2)</f>
        <v>0</v>
      </c>
      <c r="Q70" s="179">
        <f>ROUNDDOWN('RASHODI 2022'!Q70*1.041,-2)</f>
        <v>0</v>
      </c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1"/>
      <c r="AD70" s="181"/>
      <c r="AE70" s="181"/>
      <c r="AF70" s="181"/>
    </row>
    <row r="71" spans="2:32" s="167" customFormat="1" ht="35.1" customHeight="1">
      <c r="B71" s="168" t="s">
        <v>92</v>
      </c>
      <c r="C71" s="169" t="s">
        <v>127</v>
      </c>
      <c r="D71" s="170">
        <f>ROUNDDOWN('RASHODI 2022'!D71*1.041,-2)</f>
        <v>0</v>
      </c>
      <c r="E71" s="170">
        <f>ROUNDDOWN('RASHODI 2022'!E71*1.041,-2)</f>
        <v>0</v>
      </c>
      <c r="F71" s="170">
        <f>ROUNDDOWN('RASHODI 2022'!F71*1.041,-2)</f>
        <v>0</v>
      </c>
      <c r="G71" s="171">
        <f>ROUNDDOWN('RASHODI 2022'!G71*1.041,-2)</f>
        <v>0</v>
      </c>
      <c r="H71" s="170">
        <f>ROUNDDOWN('RASHODI 2022'!H71*1.041,-2)</f>
        <v>0</v>
      </c>
      <c r="I71" s="170">
        <f>ROUNDDOWN('RASHODI 2022'!I71*1.041,-2)</f>
        <v>0</v>
      </c>
      <c r="J71" s="170">
        <f>ROUNDDOWN('RASHODI 2022'!J71*1.041,-2)</f>
        <v>0</v>
      </c>
      <c r="K71" s="170">
        <f>ROUNDDOWN('RASHODI 2022'!K71*1.041,-2)</f>
        <v>0</v>
      </c>
      <c r="L71" s="170">
        <f>ROUNDDOWN('RASHODI 2022'!L71*1.041,-2)</f>
        <v>0</v>
      </c>
      <c r="M71" s="170">
        <f>ROUNDDOWN('RASHODI 2022'!M71*1.041,-2)</f>
        <v>0</v>
      </c>
      <c r="N71" s="170">
        <f>ROUNDDOWN('RASHODI 2022'!N71*1.041,-2)</f>
        <v>0</v>
      </c>
      <c r="O71" s="170">
        <f>ROUNDDOWN('RASHODI 2022'!O71*1.041,-2)</f>
        <v>0</v>
      </c>
      <c r="P71" s="170">
        <f>ROUNDDOWN('RASHODI 2022'!P71*1.041,-2)</f>
        <v>0</v>
      </c>
      <c r="Q71" s="170">
        <f>ROUNDDOWN('RASHODI 2022'!Q71*1.041,-2)</f>
        <v>0</v>
      </c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</row>
    <row r="72" spans="2:32" s="174" customFormat="1" ht="35.1" customHeight="1">
      <c r="B72" s="175" t="s">
        <v>93</v>
      </c>
      <c r="C72" s="176" t="s">
        <v>94</v>
      </c>
      <c r="D72" s="177">
        <f>ROUNDDOWN('RASHODI 2022'!D72*1.041,-2)</f>
        <v>0</v>
      </c>
      <c r="E72" s="178">
        <f>ROUNDDOWN('RASHODI 2022'!E72*1.041,-2)</f>
        <v>0</v>
      </c>
      <c r="F72" s="178">
        <f>ROUNDDOWN('RASHODI 2022'!F72*1.041,-2)</f>
        <v>0</v>
      </c>
      <c r="G72" s="177">
        <f>ROUNDDOWN('RASHODI 2022'!G72*1.041,-2)</f>
        <v>0</v>
      </c>
      <c r="H72" s="179">
        <f>ROUNDDOWN('RASHODI 2022'!H72*1.041,-2)</f>
        <v>0</v>
      </c>
      <c r="I72" s="179">
        <f>ROUNDDOWN('RASHODI 2022'!I72*1.041,-2)</f>
        <v>0</v>
      </c>
      <c r="J72" s="179">
        <f>ROUNDDOWN('RASHODI 2022'!J72*1.041,-2)</f>
        <v>0</v>
      </c>
      <c r="K72" s="179">
        <f>ROUNDDOWN('RASHODI 2022'!K72*1.041,-2)</f>
        <v>0</v>
      </c>
      <c r="L72" s="179">
        <f>ROUNDDOWN('RASHODI 2022'!L72*1.041,-2)</f>
        <v>0</v>
      </c>
      <c r="M72" s="179">
        <f>ROUNDDOWN('RASHODI 2022'!M72*1.041,-2)</f>
        <v>0</v>
      </c>
      <c r="N72" s="179">
        <f>ROUNDDOWN('RASHODI 2022'!N72*1.041,-2)</f>
        <v>0</v>
      </c>
      <c r="O72" s="179">
        <f>ROUNDDOWN('RASHODI 2022'!O72*1.041,-2)</f>
        <v>0</v>
      </c>
      <c r="P72" s="179">
        <f>ROUNDDOWN('RASHODI 2022'!P72*1.041,-2)</f>
        <v>0</v>
      </c>
      <c r="Q72" s="179">
        <f>ROUNDDOWN('RASHODI 2022'!Q72*1.041,-2)</f>
        <v>0</v>
      </c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1"/>
      <c r="AD72" s="181"/>
      <c r="AE72" s="181"/>
      <c r="AF72" s="181"/>
    </row>
    <row r="73" spans="2:32" s="167" customFormat="1" ht="35.1" customHeight="1">
      <c r="B73" s="168" t="s">
        <v>336</v>
      </c>
      <c r="C73" s="169" t="s">
        <v>339</v>
      </c>
      <c r="D73" s="170">
        <f>ROUNDDOWN('RASHODI 2022'!D73*1.041,-2)</f>
        <v>0</v>
      </c>
      <c r="E73" s="170">
        <f>ROUNDDOWN('RASHODI 2022'!E73*1.041,-2)</f>
        <v>0</v>
      </c>
      <c r="F73" s="170">
        <f>ROUNDDOWN('RASHODI 2022'!F73*1.041,-2)</f>
        <v>0</v>
      </c>
      <c r="G73" s="170">
        <f>ROUNDDOWN('RASHODI 2022'!G73*1.041,-2)</f>
        <v>0</v>
      </c>
      <c r="H73" s="170">
        <f>ROUNDDOWN('RASHODI 2022'!H73*1.041,-2)</f>
        <v>0</v>
      </c>
      <c r="I73" s="170">
        <f>ROUNDDOWN('RASHODI 2022'!I73*1.041,-2)</f>
        <v>0</v>
      </c>
      <c r="J73" s="170">
        <f>ROUNDDOWN('RASHODI 2022'!J73*1.041,-2)</f>
        <v>0</v>
      </c>
      <c r="K73" s="170">
        <f>ROUNDDOWN('RASHODI 2022'!K73*1.041,-2)</f>
        <v>0</v>
      </c>
      <c r="L73" s="170">
        <f>ROUNDDOWN('RASHODI 2022'!L73*1.041,-2)</f>
        <v>0</v>
      </c>
      <c r="M73" s="170">
        <f>ROUNDDOWN('RASHODI 2022'!M73*1.041,-2)</f>
        <v>0</v>
      </c>
      <c r="N73" s="170">
        <f>ROUNDDOWN('RASHODI 2022'!N73*1.041,-2)</f>
        <v>0</v>
      </c>
      <c r="O73" s="170">
        <f>ROUNDDOWN('RASHODI 2022'!O73*1.041,-2)</f>
        <v>0</v>
      </c>
      <c r="P73" s="170">
        <f>ROUNDDOWN('RASHODI 2022'!P73*1.041,-2)</f>
        <v>0</v>
      </c>
      <c r="Q73" s="170">
        <f>ROUNDDOWN('RASHODI 2022'!Q73*1.041,-2)</f>
        <v>0</v>
      </c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</row>
    <row r="74" spans="2:32" s="174" customFormat="1" ht="35.1" customHeight="1">
      <c r="B74" s="175" t="s">
        <v>337</v>
      </c>
      <c r="C74" s="176" t="s">
        <v>340</v>
      </c>
      <c r="D74" s="177">
        <f>ROUNDDOWN('RASHODI 2022'!D74*1.041,-2)</f>
        <v>0</v>
      </c>
      <c r="E74" s="178">
        <f>ROUNDDOWN('RASHODI 2022'!E74*1.041,-2)</f>
        <v>0</v>
      </c>
      <c r="F74" s="178">
        <f>ROUNDDOWN('RASHODI 2022'!F74*1.041,-2)</f>
        <v>0</v>
      </c>
      <c r="G74" s="177">
        <f>ROUNDDOWN('RASHODI 2022'!G74*1.041,-2)</f>
        <v>0</v>
      </c>
      <c r="H74" s="179">
        <f>ROUNDDOWN('RASHODI 2022'!H74*1.041,-2)</f>
        <v>0</v>
      </c>
      <c r="I74" s="179">
        <f>ROUNDDOWN('RASHODI 2022'!I74*1.041,-2)</f>
        <v>0</v>
      </c>
      <c r="J74" s="179">
        <f>ROUNDDOWN('RASHODI 2022'!J74*1.041,-2)</f>
        <v>0</v>
      </c>
      <c r="K74" s="179">
        <f>ROUNDDOWN('RASHODI 2022'!K74*1.041,-2)</f>
        <v>0</v>
      </c>
      <c r="L74" s="179">
        <f>ROUNDDOWN('RASHODI 2022'!L74*1.041,-2)</f>
        <v>0</v>
      </c>
      <c r="M74" s="179">
        <f>ROUNDDOWN('RASHODI 2022'!M74*1.041,-2)</f>
        <v>0</v>
      </c>
      <c r="N74" s="179">
        <f>ROUNDDOWN('RASHODI 2022'!N74*1.041,-2)</f>
        <v>0</v>
      </c>
      <c r="O74" s="179">
        <f>ROUNDDOWN('RASHODI 2022'!O74*1.041,-2)</f>
        <v>0</v>
      </c>
      <c r="P74" s="179">
        <f>ROUNDDOWN('RASHODI 2022'!P74*1.041,-2)</f>
        <v>0</v>
      </c>
      <c r="Q74" s="179">
        <f>ROUNDDOWN('RASHODI 2022'!Q74*1.041,-2)</f>
        <v>0</v>
      </c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1"/>
      <c r="AD74" s="181"/>
      <c r="AE74" s="181"/>
      <c r="AF74" s="181"/>
    </row>
    <row r="75" spans="2:32" s="174" customFormat="1" ht="35.1" customHeight="1">
      <c r="B75" s="175" t="s">
        <v>338</v>
      </c>
      <c r="C75" s="176" t="s">
        <v>341</v>
      </c>
      <c r="D75" s="177">
        <f>ROUNDDOWN('RASHODI 2022'!D75*1.041,-2)</f>
        <v>0</v>
      </c>
      <c r="E75" s="178">
        <f>ROUNDDOWN('RASHODI 2022'!E75*1.041,-2)</f>
        <v>0</v>
      </c>
      <c r="F75" s="178">
        <f>ROUNDDOWN('RASHODI 2022'!F75*1.041,-2)</f>
        <v>0</v>
      </c>
      <c r="G75" s="177">
        <f>ROUNDDOWN('RASHODI 2022'!G75*1.041,-2)</f>
        <v>0</v>
      </c>
      <c r="H75" s="179">
        <f>ROUNDDOWN('RASHODI 2022'!H75*1.041,-2)</f>
        <v>0</v>
      </c>
      <c r="I75" s="179">
        <f>ROUNDDOWN('RASHODI 2022'!I75*1.041,-2)</f>
        <v>0</v>
      </c>
      <c r="J75" s="179">
        <f>ROUNDDOWN('RASHODI 2022'!J75*1.041,-2)</f>
        <v>0</v>
      </c>
      <c r="K75" s="179">
        <f>ROUNDDOWN('RASHODI 2022'!K75*1.041,-2)</f>
        <v>0</v>
      </c>
      <c r="L75" s="179">
        <f>ROUNDDOWN('RASHODI 2022'!L75*1.041,-2)</f>
        <v>0</v>
      </c>
      <c r="M75" s="179">
        <f>ROUNDDOWN('RASHODI 2022'!M75*1.041,-2)</f>
        <v>0</v>
      </c>
      <c r="N75" s="179">
        <f>ROUNDDOWN('RASHODI 2022'!N75*1.041,-2)</f>
        <v>0</v>
      </c>
      <c r="O75" s="179">
        <f>ROUNDDOWN('RASHODI 2022'!O75*1.041,-2)</f>
        <v>0</v>
      </c>
      <c r="P75" s="179">
        <f>ROUNDDOWN('RASHODI 2022'!P75*1.041,-2)</f>
        <v>0</v>
      </c>
      <c r="Q75" s="179">
        <f>ROUNDDOWN('RASHODI 2022'!Q75*1.041,-2)</f>
        <v>0</v>
      </c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1"/>
      <c r="AD75" s="181"/>
      <c r="AE75" s="181"/>
      <c r="AF75" s="181"/>
    </row>
    <row r="76" spans="2:32" s="167" customFormat="1" ht="35.1" customHeight="1">
      <c r="B76" s="168" t="s">
        <v>342</v>
      </c>
      <c r="C76" s="169" t="s">
        <v>343</v>
      </c>
      <c r="D76" s="170">
        <f>ROUNDDOWN('RASHODI 2022'!D76*1.041,-2)</f>
        <v>0</v>
      </c>
      <c r="E76" s="170">
        <f>ROUNDDOWN('RASHODI 2022'!E76*1.041,-2)</f>
        <v>0</v>
      </c>
      <c r="F76" s="170">
        <f>ROUNDDOWN('RASHODI 2022'!F76*1.041,-2)</f>
        <v>0</v>
      </c>
      <c r="G76" s="171">
        <f>ROUNDDOWN('RASHODI 2022'!G76*1.041,-2)</f>
        <v>0</v>
      </c>
      <c r="H76" s="170">
        <f>ROUNDDOWN('RASHODI 2022'!H76*1.041,-2)</f>
        <v>0</v>
      </c>
      <c r="I76" s="170">
        <f>ROUNDDOWN('RASHODI 2022'!I76*1.041,-2)</f>
        <v>0</v>
      </c>
      <c r="J76" s="170">
        <f>ROUNDDOWN('RASHODI 2022'!J76*1.041,-2)</f>
        <v>0</v>
      </c>
      <c r="K76" s="170">
        <f>ROUNDDOWN('RASHODI 2022'!K76*1.041,-2)</f>
        <v>0</v>
      </c>
      <c r="L76" s="170">
        <f>ROUNDDOWN('RASHODI 2022'!L76*1.041,-2)</f>
        <v>0</v>
      </c>
      <c r="M76" s="170">
        <f>ROUNDDOWN('RASHODI 2022'!M76*1.041,-2)</f>
        <v>0</v>
      </c>
      <c r="N76" s="170">
        <f>ROUNDDOWN('RASHODI 2022'!N76*1.041,-2)</f>
        <v>0</v>
      </c>
      <c r="O76" s="170">
        <f>ROUNDDOWN('RASHODI 2022'!O76*1.041,-2)</f>
        <v>0</v>
      </c>
      <c r="P76" s="170">
        <f>ROUNDDOWN('RASHODI 2022'!P76*1.041,-2)</f>
        <v>0</v>
      </c>
      <c r="Q76" s="170">
        <f>ROUNDDOWN('RASHODI 2022'!Q76*1.041,-2)</f>
        <v>0</v>
      </c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</row>
    <row r="77" spans="2:32" s="174" customFormat="1" ht="35.1" customHeight="1">
      <c r="B77" s="175" t="s">
        <v>344</v>
      </c>
      <c r="C77" s="176" t="s">
        <v>346</v>
      </c>
      <c r="D77" s="177">
        <f>ROUNDDOWN('RASHODI 2022'!D77*1.041,-2)</f>
        <v>0</v>
      </c>
      <c r="E77" s="178">
        <f>ROUNDDOWN('RASHODI 2022'!E77*1.041,-2)</f>
        <v>0</v>
      </c>
      <c r="F77" s="178">
        <f>ROUNDDOWN('RASHODI 2022'!F77*1.041,-2)</f>
        <v>0</v>
      </c>
      <c r="G77" s="177">
        <f>ROUNDDOWN('RASHODI 2022'!G77*1.041,-2)</f>
        <v>0</v>
      </c>
      <c r="H77" s="179">
        <f>ROUNDDOWN('RASHODI 2022'!H77*1.041,-2)</f>
        <v>0</v>
      </c>
      <c r="I77" s="179">
        <f>ROUNDDOWN('RASHODI 2022'!I77*1.041,-2)</f>
        <v>0</v>
      </c>
      <c r="J77" s="179">
        <f>ROUNDDOWN('RASHODI 2022'!J77*1.041,-2)</f>
        <v>0</v>
      </c>
      <c r="K77" s="179">
        <f>ROUNDDOWN('RASHODI 2022'!K77*1.041,-2)</f>
        <v>0</v>
      </c>
      <c r="L77" s="179">
        <f>ROUNDDOWN('RASHODI 2022'!L77*1.041,-2)</f>
        <v>0</v>
      </c>
      <c r="M77" s="179">
        <f>ROUNDDOWN('RASHODI 2022'!M77*1.041,-2)</f>
        <v>0</v>
      </c>
      <c r="N77" s="179">
        <f>ROUNDDOWN('RASHODI 2022'!N77*1.041,-2)</f>
        <v>0</v>
      </c>
      <c r="O77" s="179">
        <f>ROUNDDOWN('RASHODI 2022'!O77*1.041,-2)</f>
        <v>0</v>
      </c>
      <c r="P77" s="179">
        <f>ROUNDDOWN('RASHODI 2022'!P77*1.041,-2)</f>
        <v>0</v>
      </c>
      <c r="Q77" s="179">
        <f>ROUNDDOWN('RASHODI 2022'!Q77*1.041,-2)</f>
        <v>0</v>
      </c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1"/>
      <c r="AD77" s="181"/>
      <c r="AE77" s="181"/>
      <c r="AF77" s="181"/>
    </row>
    <row r="78" spans="2:32" s="174" customFormat="1" ht="35.1" customHeight="1">
      <c r="B78" s="175" t="s">
        <v>345</v>
      </c>
      <c r="C78" s="176" t="s">
        <v>347</v>
      </c>
      <c r="D78" s="177">
        <f>ROUNDDOWN('RASHODI 2022'!D78*1.041,-2)</f>
        <v>0</v>
      </c>
      <c r="E78" s="178">
        <f>ROUNDDOWN('RASHODI 2022'!E78*1.041,-2)</f>
        <v>0</v>
      </c>
      <c r="F78" s="178">
        <f>ROUNDDOWN('RASHODI 2022'!F78*1.041,-2)</f>
        <v>0</v>
      </c>
      <c r="G78" s="177">
        <f>ROUNDDOWN('RASHODI 2022'!G78*1.041,-2)</f>
        <v>0</v>
      </c>
      <c r="H78" s="179">
        <f>ROUNDDOWN('RASHODI 2022'!H78*1.041,-2)</f>
        <v>0</v>
      </c>
      <c r="I78" s="179">
        <f>ROUNDDOWN('RASHODI 2022'!I78*1.041,-2)</f>
        <v>0</v>
      </c>
      <c r="J78" s="179">
        <f>ROUNDDOWN('RASHODI 2022'!J78*1.041,-2)</f>
        <v>0</v>
      </c>
      <c r="K78" s="179">
        <f>ROUNDDOWN('RASHODI 2022'!K78*1.041,-2)</f>
        <v>0</v>
      </c>
      <c r="L78" s="179">
        <f>ROUNDDOWN('RASHODI 2022'!L78*1.041,-2)</f>
        <v>0</v>
      </c>
      <c r="M78" s="179">
        <f>ROUNDDOWN('RASHODI 2022'!M78*1.041,-2)</f>
        <v>0</v>
      </c>
      <c r="N78" s="179">
        <f>ROUNDDOWN('RASHODI 2022'!N78*1.041,-2)</f>
        <v>0</v>
      </c>
      <c r="O78" s="179">
        <f>ROUNDDOWN('RASHODI 2022'!O78*1.041,-2)</f>
        <v>0</v>
      </c>
      <c r="P78" s="179">
        <f>ROUNDDOWN('RASHODI 2022'!P78*1.041,-2)</f>
        <v>0</v>
      </c>
      <c r="Q78" s="179">
        <f>ROUNDDOWN('RASHODI 2022'!Q78*1.041,-2)</f>
        <v>0</v>
      </c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1"/>
      <c r="AD78" s="181"/>
      <c r="AE78" s="181"/>
      <c r="AF78" s="181"/>
    </row>
    <row r="79" spans="2:32" s="167" customFormat="1" ht="35.1" customHeight="1">
      <c r="B79" s="168">
        <v>37</v>
      </c>
      <c r="C79" s="187" t="s">
        <v>128</v>
      </c>
      <c r="D79" s="170">
        <f>ROUNDDOWN('RASHODI 2022'!D79*1.041,-2)</f>
        <v>0</v>
      </c>
      <c r="E79" s="170">
        <f>ROUNDDOWN('RASHODI 2022'!E79*1.041,-2)</f>
        <v>0</v>
      </c>
      <c r="F79" s="170">
        <f>ROUNDDOWN('RASHODI 2022'!F79*1.041,-2)</f>
        <v>0</v>
      </c>
      <c r="G79" s="171">
        <f>ROUNDDOWN('RASHODI 2022'!G79*1.041,-2)</f>
        <v>0</v>
      </c>
      <c r="H79" s="170">
        <f>ROUNDDOWN('RASHODI 2022'!H79*1.041,-2)</f>
        <v>0</v>
      </c>
      <c r="I79" s="170">
        <f>ROUNDDOWN('RASHODI 2022'!I79*1.041,-2)</f>
        <v>0</v>
      </c>
      <c r="J79" s="170">
        <f>ROUNDDOWN('RASHODI 2022'!J79*1.041,-2)</f>
        <v>0</v>
      </c>
      <c r="K79" s="170">
        <f>ROUNDDOWN('RASHODI 2022'!K79*1.041,-2)</f>
        <v>0</v>
      </c>
      <c r="L79" s="170">
        <f>ROUNDDOWN('RASHODI 2022'!L79*1.041,-2)</f>
        <v>0</v>
      </c>
      <c r="M79" s="170">
        <f>ROUNDDOWN('RASHODI 2022'!M79*1.041,-2)</f>
        <v>0</v>
      </c>
      <c r="N79" s="170">
        <f>ROUNDDOWN('RASHODI 2022'!N79*1.041,-2)</f>
        <v>0</v>
      </c>
      <c r="O79" s="170">
        <f>ROUNDDOWN('RASHODI 2022'!O79*1.041,-2)</f>
        <v>0</v>
      </c>
      <c r="P79" s="170">
        <f>ROUNDDOWN('RASHODI 2022'!P79*1.041,-2)</f>
        <v>0</v>
      </c>
      <c r="Q79" s="170">
        <f>ROUNDDOWN('RASHODI 2022'!Q79*1.041,-2)</f>
        <v>0</v>
      </c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</row>
    <row r="80" spans="2:32" s="167" customFormat="1" ht="35.1" customHeight="1">
      <c r="B80" s="168">
        <v>372</v>
      </c>
      <c r="C80" s="184" t="s">
        <v>129</v>
      </c>
      <c r="D80" s="170">
        <f>ROUNDDOWN('RASHODI 2022'!D80*1.041,-2)</f>
        <v>0</v>
      </c>
      <c r="E80" s="170">
        <f>ROUNDDOWN('RASHODI 2022'!E80*1.041,-2)</f>
        <v>0</v>
      </c>
      <c r="F80" s="170">
        <f>ROUNDDOWN('RASHODI 2022'!F80*1.041,-2)</f>
        <v>0</v>
      </c>
      <c r="G80" s="171">
        <f>ROUNDDOWN('RASHODI 2022'!G80*1.041,-2)</f>
        <v>0</v>
      </c>
      <c r="H80" s="170">
        <f>ROUNDDOWN('RASHODI 2022'!H80*1.041,-2)</f>
        <v>0</v>
      </c>
      <c r="I80" s="170">
        <f>ROUNDDOWN('RASHODI 2022'!I80*1.041,-2)</f>
        <v>0</v>
      </c>
      <c r="J80" s="170">
        <f>ROUNDDOWN('RASHODI 2022'!J80*1.041,-2)</f>
        <v>0</v>
      </c>
      <c r="K80" s="170">
        <f>ROUNDDOWN('RASHODI 2022'!K80*1.041,-2)</f>
        <v>0</v>
      </c>
      <c r="L80" s="170">
        <f>ROUNDDOWN('RASHODI 2022'!L80*1.041,-2)</f>
        <v>0</v>
      </c>
      <c r="M80" s="170">
        <f>ROUNDDOWN('RASHODI 2022'!M80*1.041,-2)</f>
        <v>0</v>
      </c>
      <c r="N80" s="170">
        <f>ROUNDDOWN('RASHODI 2022'!N80*1.041,-2)</f>
        <v>0</v>
      </c>
      <c r="O80" s="170">
        <f>ROUNDDOWN('RASHODI 2022'!O80*1.041,-2)</f>
        <v>0</v>
      </c>
      <c r="P80" s="170">
        <f>ROUNDDOWN('RASHODI 2022'!P80*1.041,-2)</f>
        <v>0</v>
      </c>
      <c r="Q80" s="170">
        <f>ROUNDDOWN('RASHODI 2022'!Q80*1.041,-2)</f>
        <v>0</v>
      </c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</row>
    <row r="81" spans="2:33" s="174" customFormat="1" ht="35.1" customHeight="1">
      <c r="B81" s="175">
        <v>3721</v>
      </c>
      <c r="C81" s="176" t="s">
        <v>95</v>
      </c>
      <c r="D81" s="177">
        <f>ROUNDDOWN('RASHODI 2022'!D81*1.041,-2)</f>
        <v>0</v>
      </c>
      <c r="E81" s="178">
        <f>ROUNDDOWN('RASHODI 2022'!E81*1.041,-2)</f>
        <v>0</v>
      </c>
      <c r="F81" s="178">
        <f>ROUNDDOWN('RASHODI 2022'!F81*1.041,-2)</f>
        <v>0</v>
      </c>
      <c r="G81" s="177">
        <f>ROUNDDOWN('RASHODI 2022'!G81*1.041,-2)</f>
        <v>0</v>
      </c>
      <c r="H81" s="179">
        <f>ROUNDDOWN('RASHODI 2022'!H81*1.041,-2)</f>
        <v>0</v>
      </c>
      <c r="I81" s="179">
        <f>ROUNDDOWN('RASHODI 2022'!I81*1.041,-2)</f>
        <v>0</v>
      </c>
      <c r="J81" s="179">
        <f>ROUNDDOWN('RASHODI 2022'!J81*1.041,-2)</f>
        <v>0</v>
      </c>
      <c r="K81" s="179">
        <f>ROUNDDOWN('RASHODI 2022'!K81*1.041,-2)</f>
        <v>0</v>
      </c>
      <c r="L81" s="179">
        <f>ROUNDDOWN('RASHODI 2022'!L81*1.041,-2)</f>
        <v>0</v>
      </c>
      <c r="M81" s="179">
        <f>ROUNDDOWN('RASHODI 2022'!M81*1.041,-2)</f>
        <v>0</v>
      </c>
      <c r="N81" s="179">
        <f>ROUNDDOWN('RASHODI 2022'!N81*1.041,-2)</f>
        <v>0</v>
      </c>
      <c r="O81" s="179">
        <f>ROUNDDOWN('RASHODI 2022'!O81*1.041,-2)</f>
        <v>0</v>
      </c>
      <c r="P81" s="179">
        <f>ROUNDDOWN('RASHODI 2022'!P81*1.041,-2)</f>
        <v>0</v>
      </c>
      <c r="Q81" s="179">
        <f>ROUNDDOWN('RASHODI 2022'!Q81*1.041,-2)</f>
        <v>0</v>
      </c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1"/>
      <c r="AD81" s="181"/>
      <c r="AE81" s="181"/>
      <c r="AF81" s="181"/>
    </row>
    <row r="82" spans="2:33" s="174" customFormat="1" ht="35.1" customHeight="1">
      <c r="B82" s="175">
        <v>3722</v>
      </c>
      <c r="C82" s="176" t="s">
        <v>59</v>
      </c>
      <c r="D82" s="177">
        <f>ROUNDDOWN('RASHODI 2022'!D82*1.041,-2)</f>
        <v>0</v>
      </c>
      <c r="E82" s="178">
        <f>ROUNDDOWN('RASHODI 2022'!E82*1.041,-2)</f>
        <v>0</v>
      </c>
      <c r="F82" s="178">
        <f>ROUNDDOWN('RASHODI 2022'!F82*1.041,-2)</f>
        <v>0</v>
      </c>
      <c r="G82" s="177">
        <f>ROUNDDOWN('RASHODI 2022'!G82*1.041,-2)</f>
        <v>0</v>
      </c>
      <c r="H82" s="179">
        <f>ROUNDDOWN('RASHODI 2022'!H82*1.041,-2)</f>
        <v>0</v>
      </c>
      <c r="I82" s="179">
        <f>ROUNDDOWN('RASHODI 2022'!I82*1.041,-2)</f>
        <v>0</v>
      </c>
      <c r="J82" s="179">
        <f>ROUNDDOWN('RASHODI 2022'!J82*1.041,-2)</f>
        <v>0</v>
      </c>
      <c r="K82" s="179">
        <f>ROUNDDOWN('RASHODI 2022'!K82*1.041,-2)</f>
        <v>0</v>
      </c>
      <c r="L82" s="179">
        <f>ROUNDDOWN('RASHODI 2022'!L82*1.041,-2)</f>
        <v>0</v>
      </c>
      <c r="M82" s="179">
        <f>ROUNDDOWN('RASHODI 2022'!M82*1.041,-2)</f>
        <v>0</v>
      </c>
      <c r="N82" s="179">
        <f>ROUNDDOWN('RASHODI 2022'!N82*1.041,-2)</f>
        <v>0</v>
      </c>
      <c r="O82" s="179">
        <f>ROUNDDOWN('RASHODI 2022'!O82*1.041,-2)</f>
        <v>0</v>
      </c>
      <c r="P82" s="179">
        <f>ROUNDDOWN('RASHODI 2022'!P82*1.041,-2)</f>
        <v>0</v>
      </c>
      <c r="Q82" s="179">
        <f>ROUNDDOWN('RASHODI 2022'!Q82*1.041,-2)</f>
        <v>0</v>
      </c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1"/>
      <c r="AD82" s="181"/>
      <c r="AE82" s="181"/>
      <c r="AF82" s="181"/>
    </row>
    <row r="83" spans="2:33" s="174" customFormat="1" ht="35.1" customHeight="1">
      <c r="B83" s="175" t="s">
        <v>96</v>
      </c>
      <c r="C83" s="176" t="s">
        <v>97</v>
      </c>
      <c r="D83" s="177">
        <f>ROUNDDOWN('RASHODI 2022'!D83*1.041,-2)</f>
        <v>0</v>
      </c>
      <c r="E83" s="178">
        <f>ROUNDDOWN('RASHODI 2022'!E83*1.041,-2)</f>
        <v>0</v>
      </c>
      <c r="F83" s="178">
        <f>ROUNDDOWN('RASHODI 2022'!F83*1.041,-2)</f>
        <v>0</v>
      </c>
      <c r="G83" s="177">
        <f>ROUNDDOWN('RASHODI 2022'!G83*1.041,-2)</f>
        <v>0</v>
      </c>
      <c r="H83" s="179">
        <f>ROUNDDOWN('RASHODI 2022'!H83*1.041,-2)</f>
        <v>0</v>
      </c>
      <c r="I83" s="179">
        <f>ROUNDDOWN('RASHODI 2022'!I83*1.041,-2)</f>
        <v>0</v>
      </c>
      <c r="J83" s="179">
        <f>ROUNDDOWN('RASHODI 2022'!J83*1.041,-2)</f>
        <v>0</v>
      </c>
      <c r="K83" s="179">
        <f>ROUNDDOWN('RASHODI 2022'!K83*1.041,-2)</f>
        <v>0</v>
      </c>
      <c r="L83" s="179">
        <f>ROUNDDOWN('RASHODI 2022'!L83*1.041,-2)</f>
        <v>0</v>
      </c>
      <c r="M83" s="179">
        <f>ROUNDDOWN('RASHODI 2022'!M83*1.041,-2)</f>
        <v>0</v>
      </c>
      <c r="N83" s="179">
        <f>ROUNDDOWN('RASHODI 2022'!N83*1.041,-2)</f>
        <v>0</v>
      </c>
      <c r="O83" s="179">
        <f>ROUNDDOWN('RASHODI 2022'!O83*1.041,-2)</f>
        <v>0</v>
      </c>
      <c r="P83" s="179">
        <f>ROUNDDOWN('RASHODI 2022'!P83*1.041,-2)</f>
        <v>0</v>
      </c>
      <c r="Q83" s="179">
        <f>ROUNDDOWN('RASHODI 2022'!Q83*1.041,-2)</f>
        <v>0</v>
      </c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1"/>
      <c r="AD83" s="181"/>
      <c r="AE83" s="181"/>
      <c r="AF83" s="181"/>
    </row>
    <row r="84" spans="2:33" s="167" customFormat="1" ht="35.1" customHeight="1">
      <c r="B84" s="168">
        <v>38</v>
      </c>
      <c r="C84" s="169" t="s">
        <v>130</v>
      </c>
      <c r="D84" s="170">
        <f>ROUNDDOWN('RASHODI 2022'!D84*1.041,-2)</f>
        <v>0</v>
      </c>
      <c r="E84" s="170">
        <f>ROUNDDOWN('RASHODI 2022'!E84*1.041,-2)</f>
        <v>0</v>
      </c>
      <c r="F84" s="170">
        <f>ROUNDDOWN('RASHODI 2022'!F84*1.041,-2)</f>
        <v>0</v>
      </c>
      <c r="G84" s="171">
        <f>ROUNDDOWN('RASHODI 2022'!G84*1.041,-2)</f>
        <v>0</v>
      </c>
      <c r="H84" s="170">
        <f>ROUNDDOWN('RASHODI 2022'!H84*1.041,-2)</f>
        <v>0</v>
      </c>
      <c r="I84" s="170">
        <f>ROUNDDOWN('RASHODI 2022'!I84*1.041,-2)</f>
        <v>0</v>
      </c>
      <c r="J84" s="170">
        <f>ROUNDDOWN('RASHODI 2022'!J84*1.041,-2)</f>
        <v>0</v>
      </c>
      <c r="K84" s="170">
        <f>ROUNDDOWN('RASHODI 2022'!K84*1.041,-2)</f>
        <v>0</v>
      </c>
      <c r="L84" s="170">
        <f>ROUNDDOWN('RASHODI 2022'!L84*1.041,-2)</f>
        <v>0</v>
      </c>
      <c r="M84" s="170">
        <f>ROUNDDOWN('RASHODI 2022'!M84*1.041,-2)</f>
        <v>0</v>
      </c>
      <c r="N84" s="170">
        <f>ROUNDDOWN('RASHODI 2022'!N84*1.041,-2)</f>
        <v>0</v>
      </c>
      <c r="O84" s="170">
        <f>ROUNDDOWN('RASHODI 2022'!O84*1.041,-2)</f>
        <v>0</v>
      </c>
      <c r="P84" s="170">
        <f>ROUNDDOWN('RASHODI 2022'!P84*1.041,-2)</f>
        <v>0</v>
      </c>
      <c r="Q84" s="170">
        <f>ROUNDDOWN('RASHODI 2022'!Q84*1.041,-2)</f>
        <v>0</v>
      </c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</row>
    <row r="85" spans="2:33" s="167" customFormat="1" ht="35.1" customHeight="1">
      <c r="B85" s="168">
        <v>381</v>
      </c>
      <c r="C85" s="169" t="s">
        <v>16</v>
      </c>
      <c r="D85" s="170">
        <f>ROUNDDOWN('RASHODI 2022'!D85*1.041,-2)</f>
        <v>0</v>
      </c>
      <c r="E85" s="170">
        <f>ROUNDDOWN('RASHODI 2022'!E85*1.041,-2)</f>
        <v>0</v>
      </c>
      <c r="F85" s="170">
        <f>ROUNDDOWN('RASHODI 2022'!F85*1.041,-2)</f>
        <v>0</v>
      </c>
      <c r="G85" s="171">
        <f>ROUNDDOWN('RASHODI 2022'!G85*1.041,-2)</f>
        <v>0</v>
      </c>
      <c r="H85" s="170">
        <f>ROUNDDOWN('RASHODI 2022'!H85*1.041,-2)</f>
        <v>0</v>
      </c>
      <c r="I85" s="170">
        <f>ROUNDDOWN('RASHODI 2022'!I85*1.041,-2)</f>
        <v>0</v>
      </c>
      <c r="J85" s="170">
        <f>ROUNDDOWN('RASHODI 2022'!J85*1.041,-2)</f>
        <v>0</v>
      </c>
      <c r="K85" s="170">
        <f>ROUNDDOWN('RASHODI 2022'!K85*1.041,-2)</f>
        <v>0</v>
      </c>
      <c r="L85" s="170">
        <f>ROUNDDOWN('RASHODI 2022'!L85*1.041,-2)</f>
        <v>0</v>
      </c>
      <c r="M85" s="170">
        <f>ROUNDDOWN('RASHODI 2022'!M85*1.041,-2)</f>
        <v>0</v>
      </c>
      <c r="N85" s="170">
        <f>ROUNDDOWN('RASHODI 2022'!N85*1.041,-2)</f>
        <v>0</v>
      </c>
      <c r="O85" s="170">
        <f>ROUNDDOWN('RASHODI 2022'!O85*1.041,-2)</f>
        <v>0</v>
      </c>
      <c r="P85" s="170">
        <f>ROUNDDOWN('RASHODI 2022'!P85*1.041,-2)</f>
        <v>0</v>
      </c>
      <c r="Q85" s="170">
        <f>ROUNDDOWN('RASHODI 2022'!Q85*1.041,-2)</f>
        <v>0</v>
      </c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</row>
    <row r="86" spans="2:33" s="174" customFormat="1" ht="35.1" customHeight="1">
      <c r="B86" s="175">
        <v>3811</v>
      </c>
      <c r="C86" s="176" t="s">
        <v>57</v>
      </c>
      <c r="D86" s="177">
        <f>ROUNDDOWN('RASHODI 2022'!D86*1.041,-2)</f>
        <v>0</v>
      </c>
      <c r="E86" s="178">
        <f>ROUNDDOWN('RASHODI 2022'!E86*1.041,-2)</f>
        <v>0</v>
      </c>
      <c r="F86" s="178">
        <f>ROUNDDOWN('RASHODI 2022'!F86*1.041,-2)</f>
        <v>0</v>
      </c>
      <c r="G86" s="177">
        <f>ROUNDDOWN('RASHODI 2022'!G86*1.041,-2)</f>
        <v>0</v>
      </c>
      <c r="H86" s="179">
        <f>ROUNDDOWN('RASHODI 2022'!H86*1.041,-2)</f>
        <v>0</v>
      </c>
      <c r="I86" s="179">
        <f>ROUNDDOWN('RASHODI 2022'!I86*1.041,-2)</f>
        <v>0</v>
      </c>
      <c r="J86" s="179">
        <f>ROUNDDOWN('RASHODI 2022'!J86*1.041,-2)</f>
        <v>0</v>
      </c>
      <c r="K86" s="179">
        <f>ROUNDDOWN('RASHODI 2022'!K86*1.041,-2)</f>
        <v>0</v>
      </c>
      <c r="L86" s="179">
        <f>ROUNDDOWN('RASHODI 2022'!L86*1.041,-2)</f>
        <v>0</v>
      </c>
      <c r="M86" s="179">
        <f>ROUNDDOWN('RASHODI 2022'!M86*1.041,-2)</f>
        <v>0</v>
      </c>
      <c r="N86" s="179">
        <f>ROUNDDOWN('RASHODI 2022'!N86*1.041,-2)</f>
        <v>0</v>
      </c>
      <c r="O86" s="179">
        <f>ROUNDDOWN('RASHODI 2022'!O86*1.041,-2)</f>
        <v>0</v>
      </c>
      <c r="P86" s="179">
        <f>ROUNDDOWN('RASHODI 2022'!P86*1.041,-2)</f>
        <v>0</v>
      </c>
      <c r="Q86" s="179">
        <f>ROUNDDOWN('RASHODI 2022'!Q86*1.041,-2)</f>
        <v>0</v>
      </c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1"/>
      <c r="AD86" s="181"/>
      <c r="AE86" s="181"/>
      <c r="AF86" s="181"/>
    </row>
    <row r="87" spans="2:33" s="174" customFormat="1" ht="35.1" customHeight="1">
      <c r="B87" s="175">
        <v>3812</v>
      </c>
      <c r="C87" s="176" t="s">
        <v>98</v>
      </c>
      <c r="D87" s="177">
        <f>ROUNDDOWN('RASHODI 2022'!D87*1.041,-2)</f>
        <v>0</v>
      </c>
      <c r="E87" s="178">
        <f>ROUNDDOWN('RASHODI 2022'!E87*1.041,-2)</f>
        <v>0</v>
      </c>
      <c r="F87" s="178">
        <f>ROUNDDOWN('RASHODI 2022'!F87*1.041,-2)</f>
        <v>0</v>
      </c>
      <c r="G87" s="177">
        <f>ROUNDDOWN('RASHODI 2022'!G87*1.041,-2)</f>
        <v>0</v>
      </c>
      <c r="H87" s="179">
        <f>ROUNDDOWN('RASHODI 2022'!H87*1.041,-2)</f>
        <v>0</v>
      </c>
      <c r="I87" s="179">
        <f>ROUNDDOWN('RASHODI 2022'!I87*1.041,-2)</f>
        <v>0</v>
      </c>
      <c r="J87" s="179">
        <f>ROUNDDOWN('RASHODI 2022'!J87*1.041,-2)</f>
        <v>0</v>
      </c>
      <c r="K87" s="179">
        <f>ROUNDDOWN('RASHODI 2022'!K87*1.041,-2)</f>
        <v>0</v>
      </c>
      <c r="L87" s="179">
        <f>ROUNDDOWN('RASHODI 2022'!L87*1.041,-2)</f>
        <v>0</v>
      </c>
      <c r="M87" s="179">
        <f>ROUNDDOWN('RASHODI 2022'!M87*1.041,-2)</f>
        <v>0</v>
      </c>
      <c r="N87" s="179">
        <f>ROUNDDOWN('RASHODI 2022'!N87*1.041,-2)</f>
        <v>0</v>
      </c>
      <c r="O87" s="179">
        <f>ROUNDDOWN('RASHODI 2022'!O87*1.041,-2)</f>
        <v>0</v>
      </c>
      <c r="P87" s="179">
        <f>ROUNDDOWN('RASHODI 2022'!P87*1.041,-2)</f>
        <v>0</v>
      </c>
      <c r="Q87" s="179">
        <f>ROUNDDOWN('RASHODI 2022'!Q87*1.041,-2)</f>
        <v>0</v>
      </c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1"/>
      <c r="AD87" s="181"/>
      <c r="AE87" s="181"/>
      <c r="AF87" s="181"/>
    </row>
    <row r="88" spans="2:33" s="174" customFormat="1" ht="35.1" customHeight="1">
      <c r="B88" s="175" t="s">
        <v>99</v>
      </c>
      <c r="C88" s="176" t="s">
        <v>100</v>
      </c>
      <c r="D88" s="177">
        <f>ROUNDDOWN('RASHODI 2022'!D88*1.041,-2)</f>
        <v>0</v>
      </c>
      <c r="E88" s="178">
        <f>ROUNDDOWN('RASHODI 2022'!E88*1.041,-2)</f>
        <v>0</v>
      </c>
      <c r="F88" s="178">
        <f>ROUNDDOWN('RASHODI 2022'!F88*1.041,-2)</f>
        <v>0</v>
      </c>
      <c r="G88" s="177">
        <f>ROUNDDOWN('RASHODI 2022'!G88*1.041,-2)</f>
        <v>0</v>
      </c>
      <c r="H88" s="179">
        <f>ROUNDDOWN('RASHODI 2022'!H88*1.041,-2)</f>
        <v>0</v>
      </c>
      <c r="I88" s="179">
        <f>ROUNDDOWN('RASHODI 2022'!I88*1.041,-2)</f>
        <v>0</v>
      </c>
      <c r="J88" s="179">
        <f>ROUNDDOWN('RASHODI 2022'!J88*1.041,-2)</f>
        <v>0</v>
      </c>
      <c r="K88" s="179">
        <f>ROUNDDOWN('RASHODI 2022'!K88*1.041,-2)</f>
        <v>0</v>
      </c>
      <c r="L88" s="179">
        <f>ROUNDDOWN('RASHODI 2022'!L88*1.041,-2)</f>
        <v>0</v>
      </c>
      <c r="M88" s="179">
        <f>ROUNDDOWN('RASHODI 2022'!M88*1.041,-2)</f>
        <v>0</v>
      </c>
      <c r="N88" s="179">
        <f>ROUNDDOWN('RASHODI 2022'!N88*1.041,-2)</f>
        <v>0</v>
      </c>
      <c r="O88" s="179">
        <f>ROUNDDOWN('RASHODI 2022'!O88*1.041,-2)</f>
        <v>0</v>
      </c>
      <c r="P88" s="179">
        <f>ROUNDDOWN('RASHODI 2022'!P88*1.041,-2)</f>
        <v>0</v>
      </c>
      <c r="Q88" s="179">
        <f>ROUNDDOWN('RASHODI 2022'!Q88*1.041,-2)</f>
        <v>0</v>
      </c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1"/>
      <c r="AD88" s="181"/>
      <c r="AE88" s="181"/>
      <c r="AF88" s="181"/>
    </row>
    <row r="89" spans="2:33" s="167" customFormat="1" ht="35.1" customHeight="1">
      <c r="B89" s="168">
        <v>382</v>
      </c>
      <c r="C89" s="169" t="s">
        <v>17</v>
      </c>
      <c r="D89" s="170">
        <f>ROUNDDOWN('RASHODI 2022'!D89*1.041,-2)</f>
        <v>0</v>
      </c>
      <c r="E89" s="170">
        <f>ROUNDDOWN('RASHODI 2022'!E89*1.041,-2)</f>
        <v>0</v>
      </c>
      <c r="F89" s="170">
        <f>ROUNDDOWN('RASHODI 2022'!F89*1.041,-2)</f>
        <v>0</v>
      </c>
      <c r="G89" s="171">
        <f>ROUNDDOWN('RASHODI 2022'!G89*1.041,-2)</f>
        <v>0</v>
      </c>
      <c r="H89" s="170">
        <f>ROUNDDOWN('RASHODI 2022'!H89*1.041,-2)</f>
        <v>0</v>
      </c>
      <c r="I89" s="170">
        <f>ROUNDDOWN('RASHODI 2022'!I89*1.041,-2)</f>
        <v>0</v>
      </c>
      <c r="J89" s="170">
        <f>ROUNDDOWN('RASHODI 2022'!J89*1.041,-2)</f>
        <v>0</v>
      </c>
      <c r="K89" s="170">
        <f>ROUNDDOWN('RASHODI 2022'!K89*1.041,-2)</f>
        <v>0</v>
      </c>
      <c r="L89" s="170">
        <f>ROUNDDOWN('RASHODI 2022'!L89*1.041,-2)</f>
        <v>0</v>
      </c>
      <c r="M89" s="170">
        <f>ROUNDDOWN('RASHODI 2022'!M89*1.041,-2)</f>
        <v>0</v>
      </c>
      <c r="N89" s="170">
        <f>ROUNDDOWN('RASHODI 2022'!N89*1.041,-2)</f>
        <v>0</v>
      </c>
      <c r="O89" s="170">
        <f>ROUNDDOWN('RASHODI 2022'!O89*1.041,-2)</f>
        <v>0</v>
      </c>
      <c r="P89" s="170">
        <f>ROUNDDOWN('RASHODI 2022'!P89*1.041,-2)</f>
        <v>0</v>
      </c>
      <c r="Q89" s="170">
        <f>ROUNDDOWN('RASHODI 2022'!Q89*1.041,-2)</f>
        <v>0</v>
      </c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</row>
    <row r="90" spans="2:33" s="174" customFormat="1" ht="35.1" customHeight="1">
      <c r="B90" s="175">
        <v>3821</v>
      </c>
      <c r="C90" s="176" t="s">
        <v>101</v>
      </c>
      <c r="D90" s="177">
        <f>ROUNDDOWN('RASHODI 2022'!D90*1.041,-2)</f>
        <v>0</v>
      </c>
      <c r="E90" s="178">
        <f>ROUNDDOWN('RASHODI 2022'!E90*1.041,-2)</f>
        <v>0</v>
      </c>
      <c r="F90" s="178">
        <f>ROUNDDOWN('RASHODI 2022'!F90*1.041,-2)</f>
        <v>0</v>
      </c>
      <c r="G90" s="177">
        <f>ROUNDDOWN('RASHODI 2022'!G90*1.041,-2)</f>
        <v>0</v>
      </c>
      <c r="H90" s="179">
        <f>ROUNDDOWN('RASHODI 2022'!H90*1.041,-2)</f>
        <v>0</v>
      </c>
      <c r="I90" s="179">
        <f>ROUNDDOWN('RASHODI 2022'!I90*1.041,-2)</f>
        <v>0</v>
      </c>
      <c r="J90" s="179">
        <f>ROUNDDOWN('RASHODI 2022'!J90*1.041,-2)</f>
        <v>0</v>
      </c>
      <c r="K90" s="179">
        <f>ROUNDDOWN('RASHODI 2022'!K90*1.041,-2)</f>
        <v>0</v>
      </c>
      <c r="L90" s="179">
        <f>ROUNDDOWN('RASHODI 2022'!L90*1.041,-2)</f>
        <v>0</v>
      </c>
      <c r="M90" s="179">
        <f>ROUNDDOWN('RASHODI 2022'!M90*1.041,-2)</f>
        <v>0</v>
      </c>
      <c r="N90" s="179">
        <f>ROUNDDOWN('RASHODI 2022'!N90*1.041,-2)</f>
        <v>0</v>
      </c>
      <c r="O90" s="179">
        <f>ROUNDDOWN('RASHODI 2022'!O90*1.041,-2)</f>
        <v>0</v>
      </c>
      <c r="P90" s="179">
        <f>ROUNDDOWN('RASHODI 2022'!P90*1.041,-2)</f>
        <v>0</v>
      </c>
      <c r="Q90" s="179">
        <f>ROUNDDOWN('RASHODI 2022'!Q90*1.041,-2)</f>
        <v>0</v>
      </c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1"/>
      <c r="AD90" s="181"/>
      <c r="AE90" s="181"/>
      <c r="AF90" s="181"/>
    </row>
    <row r="91" spans="2:33" s="174" customFormat="1" ht="35.1" customHeight="1">
      <c r="B91" s="175">
        <v>3822</v>
      </c>
      <c r="C91" s="176" t="s">
        <v>102</v>
      </c>
      <c r="D91" s="177">
        <f>ROUNDDOWN('RASHODI 2022'!D91*1.041,-2)</f>
        <v>0</v>
      </c>
      <c r="E91" s="178">
        <f>ROUNDDOWN('RASHODI 2022'!E91*1.041,-2)</f>
        <v>0</v>
      </c>
      <c r="F91" s="178">
        <f>ROUNDDOWN('RASHODI 2022'!F91*1.041,-2)</f>
        <v>0</v>
      </c>
      <c r="G91" s="177">
        <f>ROUNDDOWN('RASHODI 2022'!G91*1.041,-2)</f>
        <v>0</v>
      </c>
      <c r="H91" s="179">
        <f>ROUNDDOWN('RASHODI 2022'!H91*1.041,-2)</f>
        <v>0</v>
      </c>
      <c r="I91" s="179">
        <f>ROUNDDOWN('RASHODI 2022'!I91*1.041,-2)</f>
        <v>0</v>
      </c>
      <c r="J91" s="179">
        <f>ROUNDDOWN('RASHODI 2022'!J91*1.041,-2)</f>
        <v>0</v>
      </c>
      <c r="K91" s="179">
        <f>ROUNDDOWN('RASHODI 2022'!K91*1.041,-2)</f>
        <v>0</v>
      </c>
      <c r="L91" s="179">
        <f>ROUNDDOWN('RASHODI 2022'!L91*1.041,-2)</f>
        <v>0</v>
      </c>
      <c r="M91" s="179">
        <f>ROUNDDOWN('RASHODI 2022'!M91*1.041,-2)</f>
        <v>0</v>
      </c>
      <c r="N91" s="179">
        <f>ROUNDDOWN('RASHODI 2022'!N91*1.041,-2)</f>
        <v>0</v>
      </c>
      <c r="O91" s="179">
        <f>ROUNDDOWN('RASHODI 2022'!O91*1.041,-2)</f>
        <v>0</v>
      </c>
      <c r="P91" s="179">
        <f>ROUNDDOWN('RASHODI 2022'!P91*1.041,-2)</f>
        <v>0</v>
      </c>
      <c r="Q91" s="179">
        <f>ROUNDDOWN('RASHODI 2022'!Q91*1.041,-2)</f>
        <v>0</v>
      </c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1"/>
      <c r="AD91" s="181"/>
      <c r="AE91" s="181"/>
      <c r="AF91" s="181"/>
    </row>
    <row r="92" spans="2:33" s="174" customFormat="1" ht="35.1" customHeight="1">
      <c r="B92" s="175" t="s">
        <v>103</v>
      </c>
      <c r="C92" s="176" t="s">
        <v>104</v>
      </c>
      <c r="D92" s="177">
        <f>ROUNDDOWN('RASHODI 2022'!D92*1.041,-2)</f>
        <v>0</v>
      </c>
      <c r="E92" s="178">
        <f>ROUNDDOWN('RASHODI 2022'!E92*1.041,-2)</f>
        <v>0</v>
      </c>
      <c r="F92" s="178">
        <f>ROUNDDOWN('RASHODI 2022'!F92*1.041,-2)</f>
        <v>0</v>
      </c>
      <c r="G92" s="177">
        <f>ROUNDDOWN('RASHODI 2022'!G92*1.041,-2)</f>
        <v>0</v>
      </c>
      <c r="H92" s="179">
        <f>ROUNDDOWN('RASHODI 2022'!H92*1.041,-2)</f>
        <v>0</v>
      </c>
      <c r="I92" s="179">
        <f>ROUNDDOWN('RASHODI 2022'!I92*1.041,-2)</f>
        <v>0</v>
      </c>
      <c r="J92" s="179">
        <f>ROUNDDOWN('RASHODI 2022'!J92*1.041,-2)</f>
        <v>0</v>
      </c>
      <c r="K92" s="179">
        <f>ROUNDDOWN('RASHODI 2022'!K92*1.041,-2)</f>
        <v>0</v>
      </c>
      <c r="L92" s="179">
        <f>ROUNDDOWN('RASHODI 2022'!L92*1.041,-2)</f>
        <v>0</v>
      </c>
      <c r="M92" s="179">
        <f>ROUNDDOWN('RASHODI 2022'!M92*1.041,-2)</f>
        <v>0</v>
      </c>
      <c r="N92" s="179">
        <f>ROUNDDOWN('RASHODI 2022'!N92*1.041,-2)</f>
        <v>0</v>
      </c>
      <c r="O92" s="179">
        <f>ROUNDDOWN('RASHODI 2022'!O92*1.041,-2)</f>
        <v>0</v>
      </c>
      <c r="P92" s="179">
        <f>ROUNDDOWN('RASHODI 2022'!P92*1.041,-2)</f>
        <v>0</v>
      </c>
      <c r="Q92" s="179">
        <f>ROUNDDOWN('RASHODI 2022'!Q92*1.041,-2)</f>
        <v>0</v>
      </c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1"/>
      <c r="AD92" s="181"/>
      <c r="AE92" s="181"/>
      <c r="AF92" s="181"/>
    </row>
    <row r="93" spans="2:33" s="167" customFormat="1" ht="35.1" customHeight="1">
      <c r="B93" s="168">
        <v>383</v>
      </c>
      <c r="C93" s="169" t="s">
        <v>131</v>
      </c>
      <c r="D93" s="170">
        <f>ROUNDDOWN('RASHODI 2022'!D93*1.041,-2)</f>
        <v>0</v>
      </c>
      <c r="E93" s="170">
        <f>ROUNDDOWN('RASHODI 2022'!E93*1.041,-2)</f>
        <v>0</v>
      </c>
      <c r="F93" s="170">
        <f>ROUNDDOWN('RASHODI 2022'!F93*1.041,-2)</f>
        <v>0</v>
      </c>
      <c r="G93" s="171">
        <f>ROUNDDOWN('RASHODI 2022'!G93*1.041,-2)</f>
        <v>0</v>
      </c>
      <c r="H93" s="170">
        <f>ROUNDDOWN('RASHODI 2022'!H93*1.041,-2)</f>
        <v>0</v>
      </c>
      <c r="I93" s="170">
        <f>ROUNDDOWN('RASHODI 2022'!I93*1.041,-2)</f>
        <v>0</v>
      </c>
      <c r="J93" s="170">
        <f>ROUNDDOWN('RASHODI 2022'!J93*1.041,-2)</f>
        <v>0</v>
      </c>
      <c r="K93" s="170">
        <f>ROUNDDOWN('RASHODI 2022'!K93*1.041,-2)</f>
        <v>0</v>
      </c>
      <c r="L93" s="170">
        <f>ROUNDDOWN('RASHODI 2022'!L93*1.041,-2)</f>
        <v>0</v>
      </c>
      <c r="M93" s="170">
        <f>ROUNDDOWN('RASHODI 2022'!M93*1.041,-2)</f>
        <v>0</v>
      </c>
      <c r="N93" s="170">
        <f>ROUNDDOWN('RASHODI 2022'!N93*1.041,-2)</f>
        <v>0</v>
      </c>
      <c r="O93" s="170">
        <f>ROUNDDOWN('RASHODI 2022'!O93*1.041,-2)</f>
        <v>0</v>
      </c>
      <c r="P93" s="170">
        <f>ROUNDDOWN('RASHODI 2022'!P93*1.041,-2)</f>
        <v>0</v>
      </c>
      <c r="Q93" s="170">
        <f>ROUNDDOWN('RASHODI 2022'!Q93*1.041,-2)</f>
        <v>0</v>
      </c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</row>
    <row r="94" spans="2:33" s="174" customFormat="1" ht="35.1" customHeight="1">
      <c r="B94" s="175">
        <v>3831</v>
      </c>
      <c r="C94" s="176" t="s">
        <v>105</v>
      </c>
      <c r="D94" s="177">
        <f>ROUNDDOWN('RASHODI 2022'!D94*1.041,-2)</f>
        <v>0</v>
      </c>
      <c r="E94" s="178">
        <f>ROUNDDOWN('RASHODI 2022'!E94*1.041,-2)</f>
        <v>0</v>
      </c>
      <c r="F94" s="178">
        <f>ROUNDDOWN('RASHODI 2022'!F94*1.041,-2)</f>
        <v>0</v>
      </c>
      <c r="G94" s="177">
        <f>ROUNDDOWN('RASHODI 2022'!G94*1.041,-2)</f>
        <v>0</v>
      </c>
      <c r="H94" s="179">
        <f>ROUNDDOWN('RASHODI 2022'!H94*1.041,-2)</f>
        <v>0</v>
      </c>
      <c r="I94" s="179">
        <f>ROUNDDOWN('RASHODI 2022'!I94*1.041,-2)</f>
        <v>0</v>
      </c>
      <c r="J94" s="179">
        <f>ROUNDDOWN('RASHODI 2022'!J94*1.041,-2)</f>
        <v>0</v>
      </c>
      <c r="K94" s="179">
        <f>ROUNDDOWN('RASHODI 2022'!K94*1.041,-2)</f>
        <v>0</v>
      </c>
      <c r="L94" s="179">
        <f>ROUNDDOWN('RASHODI 2022'!L94*1.041,-2)</f>
        <v>0</v>
      </c>
      <c r="M94" s="179">
        <f>ROUNDDOWN('RASHODI 2022'!M94*1.041,-2)</f>
        <v>0</v>
      </c>
      <c r="N94" s="179">
        <f>ROUNDDOWN('RASHODI 2022'!N94*1.041,-2)</f>
        <v>0</v>
      </c>
      <c r="O94" s="179">
        <f>ROUNDDOWN('RASHODI 2022'!O94*1.041,-2)</f>
        <v>0</v>
      </c>
      <c r="P94" s="179">
        <f>ROUNDDOWN('RASHODI 2022'!P94*1.041,-2)</f>
        <v>0</v>
      </c>
      <c r="Q94" s="179">
        <f>ROUNDDOWN('RASHODI 2022'!Q94*1.041,-2)</f>
        <v>0</v>
      </c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1"/>
      <c r="AD94" s="181"/>
      <c r="AE94" s="181"/>
      <c r="AF94" s="181"/>
    </row>
    <row r="95" spans="2:33" s="174" customFormat="1" ht="35.1" customHeight="1">
      <c r="B95" s="175">
        <v>3833</v>
      </c>
      <c r="C95" s="176" t="s">
        <v>106</v>
      </c>
      <c r="D95" s="177">
        <f>ROUNDDOWN('RASHODI 2022'!D95*1.041,-2)</f>
        <v>0</v>
      </c>
      <c r="E95" s="178">
        <f>ROUNDDOWN('RASHODI 2022'!E95*1.041,-2)</f>
        <v>0</v>
      </c>
      <c r="F95" s="178">
        <f>ROUNDDOWN('RASHODI 2022'!F95*1.041,-2)</f>
        <v>0</v>
      </c>
      <c r="G95" s="177">
        <f>ROUNDDOWN('RASHODI 2022'!G95*1.041,-2)</f>
        <v>0</v>
      </c>
      <c r="H95" s="179">
        <f>ROUNDDOWN('RASHODI 2022'!H95*1.041,-2)</f>
        <v>0</v>
      </c>
      <c r="I95" s="179">
        <f>ROUNDDOWN('RASHODI 2022'!I95*1.041,-2)</f>
        <v>0</v>
      </c>
      <c r="J95" s="179">
        <f>ROUNDDOWN('RASHODI 2022'!J95*1.041,-2)</f>
        <v>0</v>
      </c>
      <c r="K95" s="179">
        <f>ROUNDDOWN('RASHODI 2022'!K95*1.041,-2)</f>
        <v>0</v>
      </c>
      <c r="L95" s="179">
        <f>ROUNDDOWN('RASHODI 2022'!L95*1.041,-2)</f>
        <v>0</v>
      </c>
      <c r="M95" s="179">
        <f>ROUNDDOWN('RASHODI 2022'!M95*1.041,-2)</f>
        <v>0</v>
      </c>
      <c r="N95" s="179">
        <f>ROUNDDOWN('RASHODI 2022'!N95*1.041,-2)</f>
        <v>0</v>
      </c>
      <c r="O95" s="179">
        <f>ROUNDDOWN('RASHODI 2022'!O95*1.041,-2)</f>
        <v>0</v>
      </c>
      <c r="P95" s="179">
        <f>ROUNDDOWN('RASHODI 2022'!P95*1.041,-2)</f>
        <v>0</v>
      </c>
      <c r="Q95" s="179">
        <f>ROUNDDOWN('RASHODI 2022'!Q95*1.041,-2)</f>
        <v>0</v>
      </c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1"/>
      <c r="AD95" s="181"/>
      <c r="AE95" s="181"/>
      <c r="AF95" s="181"/>
      <c r="AG95" s="182"/>
    </row>
    <row r="96" spans="2:33" s="174" customFormat="1" ht="35.1" customHeight="1">
      <c r="B96" s="175">
        <v>3834</v>
      </c>
      <c r="C96" s="176" t="s">
        <v>62</v>
      </c>
      <c r="D96" s="177">
        <f>ROUNDDOWN('RASHODI 2022'!D96*1.041,-2)</f>
        <v>0</v>
      </c>
      <c r="E96" s="178">
        <f>ROUNDDOWN('RASHODI 2022'!E96*1.041,-2)</f>
        <v>0</v>
      </c>
      <c r="F96" s="178">
        <f>ROUNDDOWN('RASHODI 2022'!F96*1.041,-2)</f>
        <v>0</v>
      </c>
      <c r="G96" s="177">
        <f>ROUNDDOWN('RASHODI 2022'!G96*1.041,-2)</f>
        <v>0</v>
      </c>
      <c r="H96" s="179">
        <f>ROUNDDOWN('RASHODI 2022'!H96*1.041,-2)</f>
        <v>0</v>
      </c>
      <c r="I96" s="179">
        <f>ROUNDDOWN('RASHODI 2022'!I96*1.041,-2)</f>
        <v>0</v>
      </c>
      <c r="J96" s="179">
        <f>ROUNDDOWN('RASHODI 2022'!J96*1.041,-2)</f>
        <v>0</v>
      </c>
      <c r="K96" s="179">
        <f>ROUNDDOWN('RASHODI 2022'!K96*1.041,-2)</f>
        <v>0</v>
      </c>
      <c r="L96" s="179">
        <f>ROUNDDOWN('RASHODI 2022'!L96*1.041,-2)</f>
        <v>0</v>
      </c>
      <c r="M96" s="179">
        <f>ROUNDDOWN('RASHODI 2022'!M96*1.041,-2)</f>
        <v>0</v>
      </c>
      <c r="N96" s="179">
        <f>ROUNDDOWN('RASHODI 2022'!N96*1.041,-2)</f>
        <v>0</v>
      </c>
      <c r="O96" s="179">
        <f>ROUNDDOWN('RASHODI 2022'!O96*1.041,-2)</f>
        <v>0</v>
      </c>
      <c r="P96" s="179">
        <f>ROUNDDOWN('RASHODI 2022'!P96*1.041,-2)</f>
        <v>0</v>
      </c>
      <c r="Q96" s="179">
        <f>ROUNDDOWN('RASHODI 2022'!Q96*1.041,-2)</f>
        <v>0</v>
      </c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1"/>
      <c r="AD96" s="181"/>
      <c r="AE96" s="181"/>
      <c r="AF96" s="181"/>
    </row>
    <row r="97" spans="1:33" s="174" customFormat="1" ht="35.1" customHeight="1" thickBot="1">
      <c r="B97" s="188" t="s">
        <v>107</v>
      </c>
      <c r="C97" s="189" t="s">
        <v>63</v>
      </c>
      <c r="D97" s="177">
        <f>ROUNDDOWN('RASHODI 2022'!D97*1.041,-2)</f>
        <v>0</v>
      </c>
      <c r="E97" s="178">
        <f>ROUNDDOWN('RASHODI 2022'!E97*1.041,-2)</f>
        <v>0</v>
      </c>
      <c r="F97" s="190">
        <f>ROUNDDOWN('RASHODI 2022'!F97*1.041,-2)</f>
        <v>0</v>
      </c>
      <c r="G97" s="191">
        <f>ROUNDDOWN('RASHODI 2022'!G97*1.041,-2)</f>
        <v>0</v>
      </c>
      <c r="H97" s="179">
        <f>ROUNDDOWN('RASHODI 2022'!H97*1.041,-2)</f>
        <v>0</v>
      </c>
      <c r="I97" s="179">
        <f>ROUNDDOWN('RASHODI 2022'!I97*1.041,-2)</f>
        <v>0</v>
      </c>
      <c r="J97" s="179">
        <f>ROUNDDOWN('RASHODI 2022'!J97*1.041,-2)</f>
        <v>0</v>
      </c>
      <c r="K97" s="179">
        <f>ROUNDDOWN('RASHODI 2022'!K97*1.041,-2)</f>
        <v>0</v>
      </c>
      <c r="L97" s="179">
        <f>ROUNDDOWN('RASHODI 2022'!L97*1.041,-2)</f>
        <v>0</v>
      </c>
      <c r="M97" s="179">
        <f>ROUNDDOWN('RASHODI 2022'!M97*1.041,-2)</f>
        <v>0</v>
      </c>
      <c r="N97" s="179">
        <f>ROUNDDOWN('RASHODI 2022'!N97*1.041,-2)</f>
        <v>0</v>
      </c>
      <c r="O97" s="179">
        <f>ROUNDDOWN('RASHODI 2022'!O97*1.041,-2)</f>
        <v>0</v>
      </c>
      <c r="P97" s="179">
        <f>ROUNDDOWN('RASHODI 2022'!P97*1.041,-2)</f>
        <v>0</v>
      </c>
      <c r="Q97" s="179">
        <f>ROUNDDOWN('RASHODI 2022'!Q97*1.041,-2)</f>
        <v>0</v>
      </c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1"/>
      <c r="AD97" s="181"/>
      <c r="AE97" s="181"/>
      <c r="AF97" s="181"/>
    </row>
    <row r="98" spans="1:33" s="166" customFormat="1" ht="35.1" customHeight="1" thickTop="1">
      <c r="A98" s="326" t="s">
        <v>380</v>
      </c>
      <c r="B98" s="327"/>
      <c r="C98" s="327"/>
      <c r="D98" s="164">
        <f>ROUNDDOWN('RASHODI 2022'!D98*1.041,-2)</f>
        <v>1209600</v>
      </c>
      <c r="E98" s="164">
        <f>ROUNDDOWN('RASHODI 2022'!E98*1.041,-2)</f>
        <v>1130500</v>
      </c>
      <c r="F98" s="164">
        <f>ROUNDDOWN('RASHODI 2022'!F98*1.041,-2)</f>
        <v>22900</v>
      </c>
      <c r="G98" s="164">
        <f>ROUNDDOWN('RASHODI 2022'!G98*1.041,-2)</f>
        <v>56200</v>
      </c>
      <c r="H98" s="164">
        <f>ROUNDDOWN('RASHODI 2022'!H98*1.041,-2)</f>
        <v>0</v>
      </c>
      <c r="I98" s="164">
        <f>ROUNDDOWN('RASHODI 2022'!I98*1.041,-2)</f>
        <v>0</v>
      </c>
      <c r="J98" s="164">
        <f>ROUNDDOWN('RASHODI 2022'!J98*1.041,-2)</f>
        <v>51000</v>
      </c>
      <c r="K98" s="164">
        <f>ROUNDDOWN('RASHODI 2022'!K98*1.041,-2)</f>
        <v>0</v>
      </c>
      <c r="L98" s="164">
        <f>ROUNDDOWN('RASHODI 2022'!L98*1.041,-2)</f>
        <v>0</v>
      </c>
      <c r="M98" s="164">
        <f>ROUNDDOWN('RASHODI 2022'!M98*1.041,-2)</f>
        <v>0</v>
      </c>
      <c r="N98" s="164">
        <f>ROUNDDOWN('RASHODI 2022'!N98*1.041,-2)</f>
        <v>0</v>
      </c>
      <c r="O98" s="164">
        <f>ROUNDDOWN('RASHODI 2022'!O98*1.041,-2)</f>
        <v>5200</v>
      </c>
      <c r="P98" s="164">
        <f>ROUNDDOWN('RASHODI 2022'!P98*1.041,-2)</f>
        <v>0</v>
      </c>
      <c r="Q98" s="164">
        <f>ROUNDDOWN('RASHODI 2022'!Q98*1.041,-2)</f>
        <v>0</v>
      </c>
      <c r="R98" s="328" t="s">
        <v>367</v>
      </c>
      <c r="S98" s="320"/>
      <c r="T98" s="320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</row>
    <row r="99" spans="1:33" s="166" customFormat="1" ht="35.1" customHeight="1">
      <c r="A99" s="167"/>
      <c r="B99" s="168">
        <v>32</v>
      </c>
      <c r="C99" s="169" t="s">
        <v>119</v>
      </c>
      <c r="D99" s="170">
        <f>ROUNDDOWN('RASHODI 2022'!D99*1.041,-2)</f>
        <v>18700</v>
      </c>
      <c r="E99" s="170">
        <f>ROUNDDOWN('RASHODI 2022'!E99*1.041,-2)</f>
        <v>0</v>
      </c>
      <c r="F99" s="170">
        <f>ROUNDDOWN('RASHODI 2022'!F99*1.041,-2)</f>
        <v>18700</v>
      </c>
      <c r="G99" s="171">
        <f>ROUNDDOWN('RASHODI 2022'!G99*1.041,-2)</f>
        <v>0</v>
      </c>
      <c r="H99" s="170">
        <f>ROUNDDOWN('RASHODI 2022'!H99*1.041,-2)</f>
        <v>0</v>
      </c>
      <c r="I99" s="170">
        <f>ROUNDDOWN('RASHODI 2022'!I99*1.041,-2)</f>
        <v>0</v>
      </c>
      <c r="J99" s="170">
        <f>ROUNDDOWN('RASHODI 2022'!J99*1.041,-2)</f>
        <v>0</v>
      </c>
      <c r="K99" s="170">
        <f>ROUNDDOWN('RASHODI 2022'!K99*1.041,-2)</f>
        <v>0</v>
      </c>
      <c r="L99" s="170">
        <f>ROUNDDOWN('RASHODI 2022'!L99*1.041,-2)</f>
        <v>0</v>
      </c>
      <c r="M99" s="170">
        <f>ROUNDDOWN('RASHODI 2022'!M99*1.041,-2)</f>
        <v>0</v>
      </c>
      <c r="N99" s="170">
        <f>ROUNDDOWN('RASHODI 2022'!N99*1.041,-2)</f>
        <v>0</v>
      </c>
      <c r="O99" s="170">
        <f>ROUNDDOWN('RASHODI 2022'!O99*1.041,-2)</f>
        <v>0</v>
      </c>
      <c r="P99" s="170">
        <f>ROUNDDOWN('RASHODI 2022'!P99*1.041,-2)</f>
        <v>0</v>
      </c>
      <c r="Q99" s="170">
        <f>ROUNDDOWN('RASHODI 2022'!Q99*1.041,-2)</f>
        <v>0</v>
      </c>
      <c r="R99" s="258"/>
      <c r="S99" s="258"/>
      <c r="T99" s="258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</row>
    <row r="100" spans="1:33" s="166" customFormat="1" ht="35.1" customHeight="1">
      <c r="A100" s="167"/>
      <c r="B100" s="168">
        <v>323</v>
      </c>
      <c r="C100" s="169" t="s">
        <v>122</v>
      </c>
      <c r="D100" s="170">
        <f>ROUNDDOWN('RASHODI 2022'!D100*1.041,-2)</f>
        <v>18700</v>
      </c>
      <c r="E100" s="170">
        <f>ROUNDDOWN('RASHODI 2022'!E100*1.041,-2)</f>
        <v>0</v>
      </c>
      <c r="F100" s="170">
        <f>ROUNDDOWN('RASHODI 2022'!F100*1.041,-2)</f>
        <v>18700</v>
      </c>
      <c r="G100" s="170">
        <f>ROUNDDOWN('RASHODI 2022'!G100*1.041,-2)</f>
        <v>0</v>
      </c>
      <c r="H100" s="170">
        <f>ROUNDDOWN('RASHODI 2022'!H100*1.041,-2)</f>
        <v>0</v>
      </c>
      <c r="I100" s="170">
        <f>ROUNDDOWN('RASHODI 2022'!I100*1.041,-2)</f>
        <v>0</v>
      </c>
      <c r="J100" s="170">
        <f>ROUNDDOWN('RASHODI 2022'!J100*1.041,-2)</f>
        <v>0</v>
      </c>
      <c r="K100" s="170">
        <f>ROUNDDOWN('RASHODI 2022'!K100*1.041,-2)</f>
        <v>0</v>
      </c>
      <c r="L100" s="170">
        <f>ROUNDDOWN('RASHODI 2022'!L100*1.041,-2)</f>
        <v>0</v>
      </c>
      <c r="M100" s="170">
        <f>ROUNDDOWN('RASHODI 2022'!M100*1.041,-2)</f>
        <v>0</v>
      </c>
      <c r="N100" s="170">
        <f>ROUNDDOWN('RASHODI 2022'!N100*1.041,-2)</f>
        <v>0</v>
      </c>
      <c r="O100" s="170">
        <f>ROUNDDOWN('RASHODI 2022'!O100*1.041,-2)</f>
        <v>0</v>
      </c>
      <c r="P100" s="170">
        <f>ROUNDDOWN('RASHODI 2022'!P100*1.041,-2)</f>
        <v>0</v>
      </c>
      <c r="Q100" s="170">
        <f>ROUNDDOWN('RASHODI 2022'!Q100*1.041,-2)</f>
        <v>0</v>
      </c>
      <c r="R100" s="258"/>
      <c r="S100" s="258"/>
      <c r="T100" s="258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</row>
    <row r="101" spans="1:33" s="166" customFormat="1" ht="35.1" customHeight="1">
      <c r="A101" s="174"/>
      <c r="B101" s="175">
        <v>3232</v>
      </c>
      <c r="C101" s="176" t="s">
        <v>42</v>
      </c>
      <c r="D101" s="177">
        <f>ROUNDDOWN('RASHODI 2022'!D101*1.041,-2)</f>
        <v>18700</v>
      </c>
      <c r="E101" s="178">
        <f>ROUNDDOWN('RASHODI 2022'!E101*1.041,-2)</f>
        <v>0</v>
      </c>
      <c r="F101" s="179">
        <f>ROUNDDOWN('RASHODI 2022'!F101*1.041,-2)</f>
        <v>18700</v>
      </c>
      <c r="G101" s="177">
        <f>ROUNDDOWN('RASHODI 2022'!G101*1.041,-2)</f>
        <v>0</v>
      </c>
      <c r="H101" s="179">
        <f>ROUNDDOWN('RASHODI 2022'!H101*1.041,-2)</f>
        <v>0</v>
      </c>
      <c r="I101" s="179">
        <f>ROUNDDOWN('RASHODI 2022'!I101*1.041,-2)</f>
        <v>0</v>
      </c>
      <c r="J101" s="179">
        <f>ROUNDDOWN('RASHODI 2022'!J101*1.041,-2)</f>
        <v>0</v>
      </c>
      <c r="K101" s="179">
        <f>ROUNDDOWN('RASHODI 2022'!K101*1.041,-2)</f>
        <v>0</v>
      </c>
      <c r="L101" s="179">
        <f>ROUNDDOWN('RASHODI 2022'!L101*1.041,-2)</f>
        <v>0</v>
      </c>
      <c r="M101" s="179">
        <f>ROUNDDOWN('RASHODI 2022'!M101*1.041,-2)</f>
        <v>0</v>
      </c>
      <c r="N101" s="179">
        <f>ROUNDDOWN('RASHODI 2022'!N101*1.041,-2)</f>
        <v>0</v>
      </c>
      <c r="O101" s="179">
        <f>ROUNDDOWN('RASHODI 2022'!O101*1.041,-2)</f>
        <v>0</v>
      </c>
      <c r="P101" s="179">
        <f>ROUNDDOWN('RASHODI 2022'!P101*1.041,-2)</f>
        <v>0</v>
      </c>
      <c r="Q101" s="179">
        <f>ROUNDDOWN('RASHODI 2022'!Q101*1.041,-2)</f>
        <v>0</v>
      </c>
      <c r="R101" s="258" t="s">
        <v>356</v>
      </c>
      <c r="S101" s="258"/>
      <c r="T101" s="258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</row>
    <row r="102" spans="1:33" s="167" customFormat="1" ht="35.1" customHeight="1">
      <c r="B102" s="168">
        <v>41</v>
      </c>
      <c r="C102" s="169" t="s">
        <v>132</v>
      </c>
      <c r="D102" s="170">
        <f>ROUNDDOWN('RASHODI 2022'!D102*1.041,-2)</f>
        <v>0</v>
      </c>
      <c r="E102" s="170">
        <f>ROUNDDOWN('RASHODI 2022'!E102*1.041,-2)</f>
        <v>0</v>
      </c>
      <c r="F102" s="170">
        <f>ROUNDDOWN('RASHODI 2022'!F102*1.041,-2)</f>
        <v>0</v>
      </c>
      <c r="G102" s="171">
        <f>ROUNDDOWN('RASHODI 2022'!G102*1.041,-2)</f>
        <v>0</v>
      </c>
      <c r="H102" s="170">
        <f>ROUNDDOWN('RASHODI 2022'!H102*1.041,-2)</f>
        <v>0</v>
      </c>
      <c r="I102" s="170">
        <f>ROUNDDOWN('RASHODI 2022'!I102*1.041,-2)</f>
        <v>0</v>
      </c>
      <c r="J102" s="170">
        <f>ROUNDDOWN('RASHODI 2022'!J102*1.041,-2)</f>
        <v>0</v>
      </c>
      <c r="K102" s="170">
        <f>ROUNDDOWN('RASHODI 2022'!K102*1.041,-2)</f>
        <v>0</v>
      </c>
      <c r="L102" s="170">
        <f>ROUNDDOWN('RASHODI 2022'!L102*1.041,-2)</f>
        <v>0</v>
      </c>
      <c r="M102" s="170">
        <f>ROUNDDOWN('RASHODI 2022'!M102*1.041,-2)</f>
        <v>0</v>
      </c>
      <c r="N102" s="170">
        <f>ROUNDDOWN('RASHODI 2022'!N102*1.041,-2)</f>
        <v>0</v>
      </c>
      <c r="O102" s="170">
        <f>ROUNDDOWN('RASHODI 2022'!O102*1.041,-2)</f>
        <v>0</v>
      </c>
      <c r="P102" s="170">
        <f>ROUNDDOWN('RASHODI 2022'!P102*1.041,-2)</f>
        <v>0</v>
      </c>
      <c r="Q102" s="170">
        <f>ROUNDDOWN('RASHODI 2022'!Q102*1.041,-2)</f>
        <v>0</v>
      </c>
      <c r="R102" s="193"/>
      <c r="S102" s="319"/>
      <c r="T102" s="320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3"/>
    </row>
    <row r="103" spans="1:33" s="167" customFormat="1" ht="35.1" customHeight="1">
      <c r="B103" s="168">
        <v>412</v>
      </c>
      <c r="C103" s="169" t="s">
        <v>133</v>
      </c>
      <c r="D103" s="170">
        <f>ROUNDDOWN('RASHODI 2022'!D103*1.041,-2)</f>
        <v>0</v>
      </c>
      <c r="E103" s="170">
        <f>ROUNDDOWN('RASHODI 2022'!E103*1.041,-2)</f>
        <v>0</v>
      </c>
      <c r="F103" s="170">
        <f>ROUNDDOWN('RASHODI 2022'!F103*1.041,-2)</f>
        <v>0</v>
      </c>
      <c r="G103" s="171">
        <f>ROUNDDOWN('RASHODI 2022'!G103*1.041,-2)</f>
        <v>0</v>
      </c>
      <c r="H103" s="170">
        <f>ROUNDDOWN('RASHODI 2022'!H103*1.041,-2)</f>
        <v>0</v>
      </c>
      <c r="I103" s="170">
        <f>ROUNDDOWN('RASHODI 2022'!I103*1.041,-2)</f>
        <v>0</v>
      </c>
      <c r="J103" s="170">
        <f>ROUNDDOWN('RASHODI 2022'!J103*1.041,-2)</f>
        <v>0</v>
      </c>
      <c r="K103" s="170">
        <f>ROUNDDOWN('RASHODI 2022'!K103*1.041,-2)</f>
        <v>0</v>
      </c>
      <c r="L103" s="170">
        <f>ROUNDDOWN('RASHODI 2022'!L103*1.041,-2)</f>
        <v>0</v>
      </c>
      <c r="M103" s="170">
        <f>ROUNDDOWN('RASHODI 2022'!M103*1.041,-2)</f>
        <v>0</v>
      </c>
      <c r="N103" s="170">
        <f>ROUNDDOWN('RASHODI 2022'!N103*1.041,-2)</f>
        <v>0</v>
      </c>
      <c r="O103" s="170">
        <f>ROUNDDOWN('RASHODI 2022'!O103*1.041,-2)</f>
        <v>0</v>
      </c>
      <c r="P103" s="170">
        <f>ROUNDDOWN('RASHODI 2022'!P103*1.041,-2)</f>
        <v>0</v>
      </c>
      <c r="Q103" s="170">
        <f>ROUNDDOWN('RASHODI 2022'!Q103*1.041,-2)</f>
        <v>0</v>
      </c>
      <c r="R103" s="193"/>
      <c r="S103" s="319"/>
      <c r="T103" s="320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</row>
    <row r="104" spans="1:33" s="174" customFormat="1" ht="35.1" customHeight="1">
      <c r="B104" s="175">
        <v>4123</v>
      </c>
      <c r="C104" s="176" t="s">
        <v>108</v>
      </c>
      <c r="D104" s="177">
        <f>ROUNDDOWN('RASHODI 2022'!D104*1.041,-2)</f>
        <v>0</v>
      </c>
      <c r="E104" s="178">
        <f>ROUNDDOWN('RASHODI 2022'!E104*1.041,-2)</f>
        <v>0</v>
      </c>
      <c r="F104" s="178">
        <f>ROUNDDOWN('RASHODI 2022'!F104*1.041,-2)</f>
        <v>0</v>
      </c>
      <c r="G104" s="177">
        <f>ROUNDDOWN('RASHODI 2022'!G104*1.041,-2)</f>
        <v>0</v>
      </c>
      <c r="H104" s="179">
        <f>ROUNDDOWN('RASHODI 2022'!H104*1.041,-2)</f>
        <v>0</v>
      </c>
      <c r="I104" s="179">
        <f>ROUNDDOWN('RASHODI 2022'!I104*1.041,-2)</f>
        <v>0</v>
      </c>
      <c r="J104" s="179">
        <f>ROUNDDOWN('RASHODI 2022'!J104*1.041,-2)</f>
        <v>0</v>
      </c>
      <c r="K104" s="179">
        <f>ROUNDDOWN('RASHODI 2022'!K104*1.041,-2)</f>
        <v>0</v>
      </c>
      <c r="L104" s="179">
        <f>ROUNDDOWN('RASHODI 2022'!L104*1.041,-2)</f>
        <v>0</v>
      </c>
      <c r="M104" s="179">
        <f>ROUNDDOWN('RASHODI 2022'!M104*1.041,-2)</f>
        <v>0</v>
      </c>
      <c r="N104" s="179">
        <f>ROUNDDOWN('RASHODI 2022'!N104*1.041,-2)</f>
        <v>0</v>
      </c>
      <c r="O104" s="179">
        <f>ROUNDDOWN('RASHODI 2022'!O104*1.041,-2)</f>
        <v>0</v>
      </c>
      <c r="P104" s="179">
        <f>ROUNDDOWN('RASHODI 2022'!P104*1.041,-2)</f>
        <v>0</v>
      </c>
      <c r="Q104" s="179">
        <f>ROUNDDOWN('RASHODI 2022'!Q104*1.041,-2)</f>
        <v>0</v>
      </c>
      <c r="R104" s="194"/>
      <c r="S104" s="319"/>
      <c r="T104" s="320"/>
      <c r="U104" s="180"/>
      <c r="V104" s="180"/>
      <c r="W104" s="180"/>
      <c r="X104" s="180"/>
      <c r="Y104" s="180"/>
      <c r="Z104" s="180"/>
      <c r="AA104" s="180"/>
      <c r="AB104" s="180"/>
      <c r="AC104" s="181"/>
      <c r="AD104" s="181"/>
      <c r="AE104" s="181"/>
      <c r="AF104" s="181"/>
      <c r="AG104" s="182"/>
    </row>
    <row r="105" spans="1:33" s="174" customFormat="1" ht="35.1" customHeight="1">
      <c r="B105" s="175">
        <v>4124</v>
      </c>
      <c r="C105" s="176" t="s">
        <v>60</v>
      </c>
      <c r="D105" s="177">
        <f>ROUNDDOWN('RASHODI 2022'!D105*1.041,-2)</f>
        <v>0</v>
      </c>
      <c r="E105" s="178">
        <f>ROUNDDOWN('RASHODI 2022'!E105*1.041,-2)</f>
        <v>0</v>
      </c>
      <c r="F105" s="178">
        <f>ROUNDDOWN('RASHODI 2022'!F105*1.041,-2)</f>
        <v>0</v>
      </c>
      <c r="G105" s="177">
        <f>ROUNDDOWN('RASHODI 2022'!G105*1.041,-2)</f>
        <v>0</v>
      </c>
      <c r="H105" s="179">
        <f>ROUNDDOWN('RASHODI 2022'!H105*1.041,-2)</f>
        <v>0</v>
      </c>
      <c r="I105" s="179">
        <f>ROUNDDOWN('RASHODI 2022'!I105*1.041,-2)</f>
        <v>0</v>
      </c>
      <c r="J105" s="179">
        <f>ROUNDDOWN('RASHODI 2022'!J105*1.041,-2)</f>
        <v>0</v>
      </c>
      <c r="K105" s="179">
        <f>ROUNDDOWN('RASHODI 2022'!K105*1.041,-2)</f>
        <v>0</v>
      </c>
      <c r="L105" s="179">
        <f>ROUNDDOWN('RASHODI 2022'!L105*1.041,-2)</f>
        <v>0</v>
      </c>
      <c r="M105" s="179">
        <f>ROUNDDOWN('RASHODI 2022'!M105*1.041,-2)</f>
        <v>0</v>
      </c>
      <c r="N105" s="179">
        <f>ROUNDDOWN('RASHODI 2022'!N105*1.041,-2)</f>
        <v>0</v>
      </c>
      <c r="O105" s="179">
        <f>ROUNDDOWN('RASHODI 2022'!O105*1.041,-2)</f>
        <v>0</v>
      </c>
      <c r="P105" s="179">
        <f>ROUNDDOWN('RASHODI 2022'!P105*1.041,-2)</f>
        <v>0</v>
      </c>
      <c r="Q105" s="179">
        <f>ROUNDDOWN('RASHODI 2022'!Q105*1.041,-2)</f>
        <v>0</v>
      </c>
      <c r="R105" s="194"/>
      <c r="S105" s="319"/>
      <c r="T105" s="320"/>
      <c r="U105" s="180"/>
      <c r="V105" s="180"/>
      <c r="W105" s="180"/>
      <c r="X105" s="180"/>
      <c r="Y105" s="180"/>
      <c r="Z105" s="180"/>
      <c r="AA105" s="180"/>
      <c r="AB105" s="180"/>
      <c r="AC105" s="181"/>
      <c r="AD105" s="181"/>
      <c r="AE105" s="181"/>
      <c r="AF105" s="181"/>
    </row>
    <row r="106" spans="1:33" s="174" customFormat="1" ht="35.1" customHeight="1">
      <c r="B106" s="175">
        <v>4126</v>
      </c>
      <c r="C106" s="176" t="s">
        <v>109</v>
      </c>
      <c r="D106" s="177">
        <f>ROUNDDOWN('RASHODI 2022'!D106*1.041,-2)</f>
        <v>0</v>
      </c>
      <c r="E106" s="178">
        <f>ROUNDDOWN('RASHODI 2022'!E106*1.041,-2)</f>
        <v>0</v>
      </c>
      <c r="F106" s="178">
        <f>ROUNDDOWN('RASHODI 2022'!F106*1.041,-2)</f>
        <v>0</v>
      </c>
      <c r="G106" s="177">
        <f>ROUNDDOWN('RASHODI 2022'!G106*1.041,-2)</f>
        <v>0</v>
      </c>
      <c r="H106" s="179">
        <f>ROUNDDOWN('RASHODI 2022'!H106*1.041,-2)</f>
        <v>0</v>
      </c>
      <c r="I106" s="179">
        <f>ROUNDDOWN('RASHODI 2022'!I106*1.041,-2)</f>
        <v>0</v>
      </c>
      <c r="J106" s="179">
        <f>ROUNDDOWN('RASHODI 2022'!J106*1.041,-2)</f>
        <v>0</v>
      </c>
      <c r="K106" s="179">
        <f>ROUNDDOWN('RASHODI 2022'!K106*1.041,-2)</f>
        <v>0</v>
      </c>
      <c r="L106" s="179">
        <f>ROUNDDOWN('RASHODI 2022'!L106*1.041,-2)</f>
        <v>0</v>
      </c>
      <c r="M106" s="179">
        <f>ROUNDDOWN('RASHODI 2022'!M106*1.041,-2)</f>
        <v>0</v>
      </c>
      <c r="N106" s="179">
        <f>ROUNDDOWN('RASHODI 2022'!N106*1.041,-2)</f>
        <v>0</v>
      </c>
      <c r="O106" s="179">
        <f>ROUNDDOWN('RASHODI 2022'!O106*1.041,-2)</f>
        <v>0</v>
      </c>
      <c r="P106" s="179">
        <f>ROUNDDOWN('RASHODI 2022'!P106*1.041,-2)</f>
        <v>0</v>
      </c>
      <c r="Q106" s="179">
        <f>ROUNDDOWN('RASHODI 2022'!Q106*1.041,-2)</f>
        <v>0</v>
      </c>
      <c r="R106" s="194"/>
      <c r="S106" s="319"/>
      <c r="T106" s="320"/>
      <c r="U106" s="180"/>
      <c r="V106" s="180"/>
      <c r="W106" s="180"/>
      <c r="X106" s="180"/>
      <c r="Y106" s="180"/>
      <c r="Z106" s="180"/>
      <c r="AA106" s="180"/>
      <c r="AB106" s="180"/>
      <c r="AC106" s="181"/>
      <c r="AD106" s="181"/>
      <c r="AE106" s="181"/>
      <c r="AF106" s="181"/>
    </row>
    <row r="107" spans="1:33" s="167" customFormat="1" ht="35.1" customHeight="1">
      <c r="B107" s="168">
        <v>42</v>
      </c>
      <c r="C107" s="169" t="s">
        <v>134</v>
      </c>
      <c r="D107" s="170">
        <f>ROUNDDOWN('RASHODI 2022'!D107*1.041,-2)</f>
        <v>1190900</v>
      </c>
      <c r="E107" s="170">
        <f>ROUNDDOWN('RASHODI 2022'!E107*1.041,-2)</f>
        <v>1130500</v>
      </c>
      <c r="F107" s="170">
        <f>ROUNDDOWN('RASHODI 2022'!F107*1.041,-2)</f>
        <v>4100</v>
      </c>
      <c r="G107" s="171">
        <f>ROUNDDOWN('RASHODI 2022'!G107*1.041,-2)</f>
        <v>56200</v>
      </c>
      <c r="H107" s="170">
        <f>ROUNDDOWN('RASHODI 2022'!H107*1.041,-2)</f>
        <v>0</v>
      </c>
      <c r="I107" s="170">
        <f>ROUNDDOWN('RASHODI 2022'!I107*1.041,-2)</f>
        <v>0</v>
      </c>
      <c r="J107" s="170">
        <f>ROUNDDOWN('RASHODI 2022'!J107*1.041,-2)</f>
        <v>51000</v>
      </c>
      <c r="K107" s="170">
        <f>ROUNDDOWN('RASHODI 2022'!K107*1.041,-2)</f>
        <v>0</v>
      </c>
      <c r="L107" s="170">
        <f>ROUNDDOWN('RASHODI 2022'!L107*1.041,-2)</f>
        <v>0</v>
      </c>
      <c r="M107" s="170">
        <f>ROUNDDOWN('RASHODI 2022'!M107*1.041,-2)</f>
        <v>0</v>
      </c>
      <c r="N107" s="170">
        <f>ROUNDDOWN('RASHODI 2022'!N107*1.041,-2)</f>
        <v>0</v>
      </c>
      <c r="O107" s="170">
        <f>ROUNDDOWN('RASHODI 2022'!O107*1.041,-2)</f>
        <v>5200</v>
      </c>
      <c r="P107" s="170">
        <f>ROUNDDOWN('RASHODI 2022'!P107*1.041,-2)</f>
        <v>0</v>
      </c>
      <c r="Q107" s="170">
        <f>ROUNDDOWN('RASHODI 2022'!Q107*1.041,-2)</f>
        <v>0</v>
      </c>
      <c r="R107" s="193"/>
      <c r="S107" s="319"/>
      <c r="T107" s="320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</row>
    <row r="108" spans="1:33" s="167" customFormat="1" ht="35.1" customHeight="1">
      <c r="B108" s="168">
        <v>421</v>
      </c>
      <c r="C108" s="169" t="s">
        <v>135</v>
      </c>
      <c r="D108" s="170">
        <f>ROUNDDOWN('RASHODI 2022'!D108*1.041,-2)</f>
        <v>0</v>
      </c>
      <c r="E108" s="170">
        <f>ROUNDDOWN('RASHODI 2022'!E108*1.041,-2)</f>
        <v>0</v>
      </c>
      <c r="F108" s="170">
        <f>ROUNDDOWN('RASHODI 2022'!F108*1.041,-2)</f>
        <v>0</v>
      </c>
      <c r="G108" s="171">
        <f>ROUNDDOWN('RASHODI 2022'!G108*1.041,-2)</f>
        <v>0</v>
      </c>
      <c r="H108" s="170">
        <f>ROUNDDOWN('RASHODI 2022'!H108*1.041,-2)</f>
        <v>0</v>
      </c>
      <c r="I108" s="170">
        <f>ROUNDDOWN('RASHODI 2022'!I108*1.041,-2)</f>
        <v>0</v>
      </c>
      <c r="J108" s="170">
        <f>ROUNDDOWN('RASHODI 2022'!J108*1.041,-2)</f>
        <v>0</v>
      </c>
      <c r="K108" s="170">
        <f>ROUNDDOWN('RASHODI 2022'!K108*1.041,-2)</f>
        <v>0</v>
      </c>
      <c r="L108" s="170">
        <f>ROUNDDOWN('RASHODI 2022'!L108*1.041,-2)</f>
        <v>0</v>
      </c>
      <c r="M108" s="170">
        <f>ROUNDDOWN('RASHODI 2022'!M108*1.041,-2)</f>
        <v>0</v>
      </c>
      <c r="N108" s="170">
        <f>ROUNDDOWN('RASHODI 2022'!N108*1.041,-2)</f>
        <v>0</v>
      </c>
      <c r="O108" s="170">
        <f>ROUNDDOWN('RASHODI 2022'!O108*1.041,-2)</f>
        <v>0</v>
      </c>
      <c r="P108" s="170">
        <f>ROUNDDOWN('RASHODI 2022'!P108*1.041,-2)</f>
        <v>0</v>
      </c>
      <c r="Q108" s="170">
        <f>ROUNDDOWN('RASHODI 2022'!Q108*1.041,-2)</f>
        <v>0</v>
      </c>
      <c r="R108" s="193"/>
      <c r="S108" s="319"/>
      <c r="T108" s="320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</row>
    <row r="109" spans="1:33" s="174" customFormat="1" ht="35.1" customHeight="1">
      <c r="B109" s="175">
        <v>4211</v>
      </c>
      <c r="C109" s="176" t="s">
        <v>18</v>
      </c>
      <c r="D109" s="177">
        <f>ROUNDDOWN('RASHODI 2022'!D109*1.041,-2)</f>
        <v>0</v>
      </c>
      <c r="E109" s="178">
        <f>ROUNDDOWN('RASHODI 2022'!E109*1.041,-2)</f>
        <v>0</v>
      </c>
      <c r="F109" s="178">
        <f>ROUNDDOWN('RASHODI 2022'!F109*1.041,-2)</f>
        <v>0</v>
      </c>
      <c r="G109" s="177">
        <f>ROUNDDOWN('RASHODI 2022'!G109*1.041,-2)</f>
        <v>0</v>
      </c>
      <c r="H109" s="179">
        <f>ROUNDDOWN('RASHODI 2022'!H109*1.041,-2)</f>
        <v>0</v>
      </c>
      <c r="I109" s="179">
        <f>ROUNDDOWN('RASHODI 2022'!I109*1.041,-2)</f>
        <v>0</v>
      </c>
      <c r="J109" s="179">
        <f>ROUNDDOWN('RASHODI 2022'!J109*1.041,-2)</f>
        <v>0</v>
      </c>
      <c r="K109" s="179">
        <f>ROUNDDOWN('RASHODI 2022'!K109*1.041,-2)</f>
        <v>0</v>
      </c>
      <c r="L109" s="179">
        <f>ROUNDDOWN('RASHODI 2022'!L109*1.041,-2)</f>
        <v>0</v>
      </c>
      <c r="M109" s="179">
        <f>ROUNDDOWN('RASHODI 2022'!M109*1.041,-2)</f>
        <v>0</v>
      </c>
      <c r="N109" s="179">
        <f>ROUNDDOWN('RASHODI 2022'!N109*1.041,-2)</f>
        <v>0</v>
      </c>
      <c r="O109" s="179">
        <f>ROUNDDOWN('RASHODI 2022'!O109*1.041,-2)</f>
        <v>0</v>
      </c>
      <c r="P109" s="179">
        <f>ROUNDDOWN('RASHODI 2022'!P109*1.041,-2)</f>
        <v>0</v>
      </c>
      <c r="Q109" s="179">
        <f>ROUNDDOWN('RASHODI 2022'!Q109*1.041,-2)</f>
        <v>0</v>
      </c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1"/>
      <c r="AD109" s="181"/>
      <c r="AE109" s="181"/>
      <c r="AF109" s="181"/>
    </row>
    <row r="110" spans="1:33" s="174" customFormat="1" ht="35.1" customHeight="1">
      <c r="B110" s="175">
        <v>4212</v>
      </c>
      <c r="C110" s="176" t="s">
        <v>19</v>
      </c>
      <c r="D110" s="177">
        <f>ROUNDDOWN('RASHODI 2022'!D110*1.041,-2)</f>
        <v>0</v>
      </c>
      <c r="E110" s="178">
        <f>ROUNDDOWN('RASHODI 2022'!E110*1.041,-2)</f>
        <v>0</v>
      </c>
      <c r="F110" s="178">
        <f>ROUNDDOWN('RASHODI 2022'!F110*1.041,-2)</f>
        <v>0</v>
      </c>
      <c r="G110" s="177">
        <f>ROUNDDOWN('RASHODI 2022'!G110*1.041,-2)</f>
        <v>0</v>
      </c>
      <c r="H110" s="179">
        <f>ROUNDDOWN('RASHODI 2022'!H110*1.041,-2)</f>
        <v>0</v>
      </c>
      <c r="I110" s="179">
        <f>ROUNDDOWN('RASHODI 2022'!I110*1.041,-2)</f>
        <v>0</v>
      </c>
      <c r="J110" s="179">
        <f>ROUNDDOWN('RASHODI 2022'!J110*1.041,-2)</f>
        <v>0</v>
      </c>
      <c r="K110" s="179">
        <f>ROUNDDOWN('RASHODI 2022'!K110*1.041,-2)</f>
        <v>0</v>
      </c>
      <c r="L110" s="179">
        <f>ROUNDDOWN('RASHODI 2022'!L110*1.041,-2)</f>
        <v>0</v>
      </c>
      <c r="M110" s="179">
        <f>ROUNDDOWN('RASHODI 2022'!M110*1.041,-2)</f>
        <v>0</v>
      </c>
      <c r="N110" s="179">
        <f>ROUNDDOWN('RASHODI 2022'!N110*1.041,-2)</f>
        <v>0</v>
      </c>
      <c r="O110" s="179">
        <f>ROUNDDOWN('RASHODI 2022'!O110*1.041,-2)</f>
        <v>0</v>
      </c>
      <c r="P110" s="179">
        <f>ROUNDDOWN('RASHODI 2022'!P110*1.041,-2)</f>
        <v>0</v>
      </c>
      <c r="Q110" s="179">
        <f>ROUNDDOWN('RASHODI 2022'!Q110*1.041,-2)</f>
        <v>0</v>
      </c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1"/>
      <c r="AD110" s="181"/>
      <c r="AE110" s="181"/>
      <c r="AF110" s="181"/>
    </row>
    <row r="111" spans="1:33" s="174" customFormat="1" ht="35.1" customHeight="1">
      <c r="B111" s="175">
        <v>4214</v>
      </c>
      <c r="C111" s="176" t="s">
        <v>20</v>
      </c>
      <c r="D111" s="177">
        <f>ROUNDDOWN('RASHODI 2022'!D111*1.041,-2)</f>
        <v>0</v>
      </c>
      <c r="E111" s="178">
        <f>ROUNDDOWN('RASHODI 2022'!E111*1.041,-2)</f>
        <v>0</v>
      </c>
      <c r="F111" s="178">
        <f>ROUNDDOWN('RASHODI 2022'!F111*1.041,-2)</f>
        <v>0</v>
      </c>
      <c r="G111" s="177">
        <f>ROUNDDOWN('RASHODI 2022'!G111*1.041,-2)</f>
        <v>0</v>
      </c>
      <c r="H111" s="179">
        <f>ROUNDDOWN('RASHODI 2022'!H111*1.041,-2)</f>
        <v>0</v>
      </c>
      <c r="I111" s="179">
        <f>ROUNDDOWN('RASHODI 2022'!I111*1.041,-2)</f>
        <v>0</v>
      </c>
      <c r="J111" s="179">
        <f>ROUNDDOWN('RASHODI 2022'!J111*1.041,-2)</f>
        <v>0</v>
      </c>
      <c r="K111" s="179">
        <f>ROUNDDOWN('RASHODI 2022'!K111*1.041,-2)</f>
        <v>0</v>
      </c>
      <c r="L111" s="179">
        <f>ROUNDDOWN('RASHODI 2022'!L111*1.041,-2)</f>
        <v>0</v>
      </c>
      <c r="M111" s="179">
        <f>ROUNDDOWN('RASHODI 2022'!M111*1.041,-2)</f>
        <v>0</v>
      </c>
      <c r="N111" s="179">
        <f>ROUNDDOWN('RASHODI 2022'!N111*1.041,-2)</f>
        <v>0</v>
      </c>
      <c r="O111" s="179">
        <f>ROUNDDOWN('RASHODI 2022'!O111*1.041,-2)</f>
        <v>0</v>
      </c>
      <c r="P111" s="179">
        <f>ROUNDDOWN('RASHODI 2022'!P111*1.041,-2)</f>
        <v>0</v>
      </c>
      <c r="Q111" s="179">
        <f>ROUNDDOWN('RASHODI 2022'!Q111*1.041,-2)</f>
        <v>0</v>
      </c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1"/>
      <c r="AD111" s="181"/>
      <c r="AE111" s="181"/>
      <c r="AF111" s="181"/>
    </row>
    <row r="112" spans="1:33" s="167" customFormat="1" ht="35.1" customHeight="1">
      <c r="B112" s="168">
        <v>422</v>
      </c>
      <c r="C112" s="169" t="s">
        <v>136</v>
      </c>
      <c r="D112" s="170">
        <f>ROUNDDOWN('RASHODI 2022'!D112*1.041,-2)</f>
        <v>1181500</v>
      </c>
      <c r="E112" s="170">
        <f>ROUNDDOWN('RASHODI 2022'!E112*1.041,-2)</f>
        <v>1130500</v>
      </c>
      <c r="F112" s="170">
        <f>ROUNDDOWN('RASHODI 2022'!F112*1.041,-2)</f>
        <v>0</v>
      </c>
      <c r="G112" s="171">
        <f>ROUNDDOWN('RASHODI 2022'!G112*1.041,-2)</f>
        <v>51000</v>
      </c>
      <c r="H112" s="170">
        <f>ROUNDDOWN('RASHODI 2022'!H112*1.041,-2)</f>
        <v>0</v>
      </c>
      <c r="I112" s="170">
        <f>ROUNDDOWN('RASHODI 2022'!I112*1.041,-2)</f>
        <v>0</v>
      </c>
      <c r="J112" s="170">
        <f>ROUNDDOWN('RASHODI 2022'!J112*1.041,-2)</f>
        <v>45800</v>
      </c>
      <c r="K112" s="170">
        <f>ROUNDDOWN('RASHODI 2022'!K112*1.041,-2)</f>
        <v>0</v>
      </c>
      <c r="L112" s="170">
        <f>ROUNDDOWN('RASHODI 2022'!L112*1.041,-2)</f>
        <v>0</v>
      </c>
      <c r="M112" s="170">
        <f>ROUNDDOWN('RASHODI 2022'!M112*1.041,-2)</f>
        <v>0</v>
      </c>
      <c r="N112" s="170">
        <f>ROUNDDOWN('RASHODI 2022'!N112*1.041,-2)</f>
        <v>0</v>
      </c>
      <c r="O112" s="170">
        <f>ROUNDDOWN('RASHODI 2022'!O112*1.041,-2)</f>
        <v>5200</v>
      </c>
      <c r="P112" s="170">
        <f>ROUNDDOWN('RASHODI 2022'!P112*1.041,-2)</f>
        <v>0</v>
      </c>
      <c r="Q112" s="170">
        <f>ROUNDDOWN('RASHODI 2022'!Q112*1.041,-2)</f>
        <v>0</v>
      </c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</row>
    <row r="113" spans="2:32" s="174" customFormat="1" ht="35.1" customHeight="1">
      <c r="B113" s="175">
        <v>4221</v>
      </c>
      <c r="C113" s="176" t="s">
        <v>21</v>
      </c>
      <c r="D113" s="177">
        <f>ROUNDDOWN('RASHODI 2022'!D113*1.041,-2)</f>
        <v>1181500</v>
      </c>
      <c r="E113" s="179">
        <f>ROUNDDOWN('RASHODI 2022'!E113*1.041,-2)</f>
        <v>1130500</v>
      </c>
      <c r="F113" s="179">
        <f>ROUNDDOWN('RASHODI 2022'!F113*1.041,-2)</f>
        <v>0</v>
      </c>
      <c r="G113" s="177">
        <f>ROUNDDOWN('RASHODI 2022'!G113*1.041,-2)</f>
        <v>51000</v>
      </c>
      <c r="H113" s="179">
        <f>ROUNDDOWN('RASHODI 2022'!H113*1.041,-2)</f>
        <v>0</v>
      </c>
      <c r="I113" s="179">
        <f>ROUNDDOWN('RASHODI 2022'!I113*1.041,-2)</f>
        <v>0</v>
      </c>
      <c r="J113" s="179">
        <f>ROUNDDOWN('RASHODI 2022'!J113*1.041,-2)</f>
        <v>45800</v>
      </c>
      <c r="K113" s="179">
        <f>ROUNDDOWN('RASHODI 2022'!K113*1.041,-2)</f>
        <v>0</v>
      </c>
      <c r="L113" s="179">
        <f>ROUNDDOWN('RASHODI 2022'!L113*1.041,-2)</f>
        <v>0</v>
      </c>
      <c r="M113" s="179">
        <f>ROUNDDOWN('RASHODI 2022'!M113*1.041,-2)</f>
        <v>0</v>
      </c>
      <c r="N113" s="179">
        <f>ROUNDDOWN('RASHODI 2022'!N113*1.041,-2)</f>
        <v>0</v>
      </c>
      <c r="O113" s="179">
        <f>ROUNDDOWN('RASHODI 2022'!O113*1.041,-2)</f>
        <v>5200</v>
      </c>
      <c r="P113" s="179">
        <f>ROUNDDOWN('RASHODI 2022'!P113*1.041,-2)</f>
        <v>0</v>
      </c>
      <c r="Q113" s="179">
        <f>ROUNDDOWN('RASHODI 2022'!Q113*1.041,-2)</f>
        <v>0</v>
      </c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1"/>
      <c r="AD113" s="181"/>
      <c r="AE113" s="181"/>
      <c r="AF113" s="181"/>
    </row>
    <row r="114" spans="2:32" s="174" customFormat="1" ht="35.1" customHeight="1">
      <c r="B114" s="175">
        <v>4222</v>
      </c>
      <c r="C114" s="176" t="s">
        <v>61</v>
      </c>
      <c r="D114" s="177">
        <f>ROUNDDOWN('RASHODI 2022'!D114*1.041,-2)</f>
        <v>0</v>
      </c>
      <c r="E114" s="178">
        <f>ROUNDDOWN('RASHODI 2022'!E114*1.041,-2)</f>
        <v>0</v>
      </c>
      <c r="F114" s="178">
        <f>ROUNDDOWN('RASHODI 2022'!F114*1.041,-2)</f>
        <v>0</v>
      </c>
      <c r="G114" s="177">
        <f>ROUNDDOWN('RASHODI 2022'!G114*1.041,-2)</f>
        <v>0</v>
      </c>
      <c r="H114" s="179">
        <f>ROUNDDOWN('RASHODI 2022'!H114*1.041,-2)</f>
        <v>0</v>
      </c>
      <c r="I114" s="179">
        <f>ROUNDDOWN('RASHODI 2022'!I114*1.041,-2)</f>
        <v>0</v>
      </c>
      <c r="J114" s="179">
        <f>ROUNDDOWN('RASHODI 2022'!J114*1.041,-2)</f>
        <v>0</v>
      </c>
      <c r="K114" s="179">
        <f>ROUNDDOWN('RASHODI 2022'!K114*1.041,-2)</f>
        <v>0</v>
      </c>
      <c r="L114" s="179">
        <f>ROUNDDOWN('RASHODI 2022'!L114*1.041,-2)</f>
        <v>0</v>
      </c>
      <c r="M114" s="179">
        <f>ROUNDDOWN('RASHODI 2022'!M114*1.041,-2)</f>
        <v>0</v>
      </c>
      <c r="N114" s="179">
        <f>ROUNDDOWN('RASHODI 2022'!N114*1.041,-2)</f>
        <v>0</v>
      </c>
      <c r="O114" s="179">
        <f>ROUNDDOWN('RASHODI 2022'!O114*1.041,-2)</f>
        <v>0</v>
      </c>
      <c r="P114" s="179">
        <f>ROUNDDOWN('RASHODI 2022'!P114*1.041,-2)</f>
        <v>0</v>
      </c>
      <c r="Q114" s="179">
        <f>ROUNDDOWN('RASHODI 2022'!Q114*1.041,-2)</f>
        <v>0</v>
      </c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1"/>
      <c r="AD114" s="181"/>
      <c r="AE114" s="181"/>
      <c r="AF114" s="181"/>
    </row>
    <row r="115" spans="2:32" s="174" customFormat="1" ht="35.1" customHeight="1">
      <c r="B115" s="175">
        <v>4223</v>
      </c>
      <c r="C115" s="176" t="s">
        <v>22</v>
      </c>
      <c r="D115" s="177">
        <f>ROUNDDOWN('RASHODI 2022'!D115*1.041,-2)</f>
        <v>0</v>
      </c>
      <c r="E115" s="178">
        <f>ROUNDDOWN('RASHODI 2022'!E115*1.041,-2)</f>
        <v>0</v>
      </c>
      <c r="F115" s="178">
        <f>ROUNDDOWN('RASHODI 2022'!F115*1.041,-2)</f>
        <v>0</v>
      </c>
      <c r="G115" s="177">
        <f>ROUNDDOWN('RASHODI 2022'!G115*1.041,-2)</f>
        <v>0</v>
      </c>
      <c r="H115" s="179">
        <f>ROUNDDOWN('RASHODI 2022'!H115*1.041,-2)</f>
        <v>0</v>
      </c>
      <c r="I115" s="179">
        <f>ROUNDDOWN('RASHODI 2022'!I115*1.041,-2)</f>
        <v>0</v>
      </c>
      <c r="J115" s="179">
        <f>ROUNDDOWN('RASHODI 2022'!J115*1.041,-2)</f>
        <v>0</v>
      </c>
      <c r="K115" s="179">
        <f>ROUNDDOWN('RASHODI 2022'!K115*1.041,-2)</f>
        <v>0</v>
      </c>
      <c r="L115" s="179">
        <f>ROUNDDOWN('RASHODI 2022'!L115*1.041,-2)</f>
        <v>0</v>
      </c>
      <c r="M115" s="179">
        <f>ROUNDDOWN('RASHODI 2022'!M115*1.041,-2)</f>
        <v>0</v>
      </c>
      <c r="N115" s="179">
        <f>ROUNDDOWN('RASHODI 2022'!N115*1.041,-2)</f>
        <v>0</v>
      </c>
      <c r="O115" s="179">
        <f>ROUNDDOWN('RASHODI 2022'!O115*1.041,-2)</f>
        <v>0</v>
      </c>
      <c r="P115" s="179">
        <f>ROUNDDOWN('RASHODI 2022'!P115*1.041,-2)</f>
        <v>0</v>
      </c>
      <c r="Q115" s="179">
        <f>ROUNDDOWN('RASHODI 2022'!Q115*1.041,-2)</f>
        <v>0</v>
      </c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1"/>
      <c r="AD115" s="181"/>
      <c r="AE115" s="181"/>
      <c r="AF115" s="181"/>
    </row>
    <row r="116" spans="2:32" s="174" customFormat="1" ht="35.1" customHeight="1">
      <c r="B116" s="175">
        <v>4224</v>
      </c>
      <c r="C116" s="176" t="s">
        <v>23</v>
      </c>
      <c r="D116" s="177">
        <f>ROUNDDOWN('RASHODI 2022'!D116*1.041,-2)</f>
        <v>0</v>
      </c>
      <c r="E116" s="178">
        <f>ROUNDDOWN('RASHODI 2022'!E116*1.041,-2)</f>
        <v>0</v>
      </c>
      <c r="F116" s="178">
        <f>ROUNDDOWN('RASHODI 2022'!F116*1.041,-2)</f>
        <v>0</v>
      </c>
      <c r="G116" s="177">
        <f>ROUNDDOWN('RASHODI 2022'!G116*1.041,-2)</f>
        <v>0</v>
      </c>
      <c r="H116" s="179">
        <f>ROUNDDOWN('RASHODI 2022'!H116*1.041,-2)</f>
        <v>0</v>
      </c>
      <c r="I116" s="179">
        <f>ROUNDDOWN('RASHODI 2022'!I116*1.041,-2)</f>
        <v>0</v>
      </c>
      <c r="J116" s="179">
        <f>ROUNDDOWN('RASHODI 2022'!J116*1.041,-2)</f>
        <v>0</v>
      </c>
      <c r="K116" s="179">
        <f>ROUNDDOWN('RASHODI 2022'!K116*1.041,-2)</f>
        <v>0</v>
      </c>
      <c r="L116" s="179">
        <f>ROUNDDOWN('RASHODI 2022'!L116*1.041,-2)</f>
        <v>0</v>
      </c>
      <c r="M116" s="179">
        <f>ROUNDDOWN('RASHODI 2022'!M116*1.041,-2)</f>
        <v>0</v>
      </c>
      <c r="N116" s="179">
        <f>ROUNDDOWN('RASHODI 2022'!N116*1.041,-2)</f>
        <v>0</v>
      </c>
      <c r="O116" s="179">
        <f>ROUNDDOWN('RASHODI 2022'!O116*1.041,-2)</f>
        <v>0</v>
      </c>
      <c r="P116" s="179">
        <f>ROUNDDOWN('RASHODI 2022'!P116*1.041,-2)</f>
        <v>0</v>
      </c>
      <c r="Q116" s="179">
        <f>ROUNDDOWN('RASHODI 2022'!Q116*1.041,-2)</f>
        <v>0</v>
      </c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1"/>
      <c r="AD116" s="181"/>
      <c r="AE116" s="181"/>
      <c r="AF116" s="181"/>
    </row>
    <row r="117" spans="2:32" s="174" customFormat="1" ht="35.1" customHeight="1">
      <c r="B117" s="175">
        <v>4225</v>
      </c>
      <c r="C117" s="176" t="s">
        <v>24</v>
      </c>
      <c r="D117" s="177">
        <f>ROUNDDOWN('RASHODI 2022'!D117*1.041,-2)</f>
        <v>0</v>
      </c>
      <c r="E117" s="178">
        <f>ROUNDDOWN('RASHODI 2022'!E117*1.041,-2)</f>
        <v>0</v>
      </c>
      <c r="F117" s="178">
        <f>ROUNDDOWN('RASHODI 2022'!F117*1.041,-2)</f>
        <v>0</v>
      </c>
      <c r="G117" s="177">
        <f>ROUNDDOWN('RASHODI 2022'!G117*1.041,-2)</f>
        <v>0</v>
      </c>
      <c r="H117" s="179">
        <f>ROUNDDOWN('RASHODI 2022'!H117*1.041,-2)</f>
        <v>0</v>
      </c>
      <c r="I117" s="179">
        <f>ROUNDDOWN('RASHODI 2022'!I117*1.041,-2)</f>
        <v>0</v>
      </c>
      <c r="J117" s="179">
        <f>ROUNDDOWN('RASHODI 2022'!J117*1.041,-2)</f>
        <v>0</v>
      </c>
      <c r="K117" s="179">
        <f>ROUNDDOWN('RASHODI 2022'!K117*1.041,-2)</f>
        <v>0</v>
      </c>
      <c r="L117" s="179">
        <f>ROUNDDOWN('RASHODI 2022'!L117*1.041,-2)</f>
        <v>0</v>
      </c>
      <c r="M117" s="179">
        <f>ROUNDDOWN('RASHODI 2022'!M117*1.041,-2)</f>
        <v>0</v>
      </c>
      <c r="N117" s="179">
        <f>ROUNDDOWN('RASHODI 2022'!N117*1.041,-2)</f>
        <v>0</v>
      </c>
      <c r="O117" s="179">
        <f>ROUNDDOWN('RASHODI 2022'!O117*1.041,-2)</f>
        <v>0</v>
      </c>
      <c r="P117" s="179">
        <f>ROUNDDOWN('RASHODI 2022'!P117*1.041,-2)</f>
        <v>0</v>
      </c>
      <c r="Q117" s="179">
        <f>ROUNDDOWN('RASHODI 2022'!Q117*1.041,-2)</f>
        <v>0</v>
      </c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1"/>
      <c r="AD117" s="181"/>
      <c r="AE117" s="181"/>
      <c r="AF117" s="181"/>
    </row>
    <row r="118" spans="2:32" s="174" customFormat="1" ht="35.1" customHeight="1">
      <c r="B118" s="175">
        <v>4226</v>
      </c>
      <c r="C118" s="176" t="s">
        <v>25</v>
      </c>
      <c r="D118" s="177">
        <f>ROUNDDOWN('RASHODI 2022'!D118*1.041,-2)</f>
        <v>0</v>
      </c>
      <c r="E118" s="178">
        <f>ROUNDDOWN('RASHODI 2022'!E118*1.041,-2)</f>
        <v>0</v>
      </c>
      <c r="F118" s="178">
        <f>ROUNDDOWN('RASHODI 2022'!F118*1.041,-2)</f>
        <v>0</v>
      </c>
      <c r="G118" s="177">
        <f>ROUNDDOWN('RASHODI 2022'!G118*1.041,-2)</f>
        <v>0</v>
      </c>
      <c r="H118" s="179">
        <f>ROUNDDOWN('RASHODI 2022'!H118*1.041,-2)</f>
        <v>0</v>
      </c>
      <c r="I118" s="179">
        <f>ROUNDDOWN('RASHODI 2022'!I118*1.041,-2)</f>
        <v>0</v>
      </c>
      <c r="J118" s="179">
        <f>ROUNDDOWN('RASHODI 2022'!J118*1.041,-2)</f>
        <v>0</v>
      </c>
      <c r="K118" s="179">
        <f>ROUNDDOWN('RASHODI 2022'!K118*1.041,-2)</f>
        <v>0</v>
      </c>
      <c r="L118" s="179">
        <f>ROUNDDOWN('RASHODI 2022'!L118*1.041,-2)</f>
        <v>0</v>
      </c>
      <c r="M118" s="179">
        <f>ROUNDDOWN('RASHODI 2022'!M118*1.041,-2)</f>
        <v>0</v>
      </c>
      <c r="N118" s="179">
        <f>ROUNDDOWN('RASHODI 2022'!N118*1.041,-2)</f>
        <v>0</v>
      </c>
      <c r="O118" s="179">
        <f>ROUNDDOWN('RASHODI 2022'!O118*1.041,-2)</f>
        <v>0</v>
      </c>
      <c r="P118" s="179">
        <f>ROUNDDOWN('RASHODI 2022'!P118*1.041,-2)</f>
        <v>0</v>
      </c>
      <c r="Q118" s="179">
        <f>ROUNDDOWN('RASHODI 2022'!Q118*1.041,-2)</f>
        <v>0</v>
      </c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1"/>
      <c r="AD118" s="181"/>
      <c r="AE118" s="181"/>
      <c r="AF118" s="181"/>
    </row>
    <row r="119" spans="2:32" s="174" customFormat="1" ht="35.1" customHeight="1">
      <c r="B119" s="175">
        <v>4227</v>
      </c>
      <c r="C119" s="183" t="s">
        <v>26</v>
      </c>
      <c r="D119" s="177">
        <f>ROUNDDOWN('RASHODI 2022'!D119*1.041,-2)</f>
        <v>0</v>
      </c>
      <c r="E119" s="179">
        <f>ROUNDDOWN('RASHODI 2022'!E119*1.041,-2)</f>
        <v>0</v>
      </c>
      <c r="F119" s="179">
        <f>ROUNDDOWN('RASHODI 2022'!F119*1.041,-2)</f>
        <v>0</v>
      </c>
      <c r="G119" s="177">
        <f>ROUNDDOWN('RASHODI 2022'!G119*1.041,-2)</f>
        <v>0</v>
      </c>
      <c r="H119" s="179">
        <f>ROUNDDOWN('RASHODI 2022'!H119*1.041,-2)</f>
        <v>0</v>
      </c>
      <c r="I119" s="179">
        <f>ROUNDDOWN('RASHODI 2022'!I119*1.041,-2)</f>
        <v>0</v>
      </c>
      <c r="J119" s="179">
        <f>ROUNDDOWN('RASHODI 2022'!J119*1.041,-2)</f>
        <v>0</v>
      </c>
      <c r="K119" s="179">
        <f>ROUNDDOWN('RASHODI 2022'!K119*1.041,-2)</f>
        <v>0</v>
      </c>
      <c r="L119" s="179">
        <f>ROUNDDOWN('RASHODI 2022'!L119*1.041,-2)</f>
        <v>0</v>
      </c>
      <c r="M119" s="179">
        <f>ROUNDDOWN('RASHODI 2022'!M119*1.041,-2)</f>
        <v>0</v>
      </c>
      <c r="N119" s="179">
        <f>ROUNDDOWN('RASHODI 2022'!N119*1.041,-2)</f>
        <v>0</v>
      </c>
      <c r="O119" s="179">
        <f>ROUNDDOWN('RASHODI 2022'!O119*1.041,-2)</f>
        <v>0</v>
      </c>
      <c r="P119" s="179">
        <f>ROUNDDOWN('RASHODI 2022'!P119*1.041,-2)</f>
        <v>0</v>
      </c>
      <c r="Q119" s="179">
        <f>ROUNDDOWN('RASHODI 2022'!Q119*1.041,-2)</f>
        <v>0</v>
      </c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1"/>
      <c r="AD119" s="181"/>
      <c r="AE119" s="181"/>
      <c r="AF119" s="181"/>
    </row>
    <row r="120" spans="2:32" s="167" customFormat="1" ht="35.1" customHeight="1">
      <c r="B120" s="168">
        <v>423</v>
      </c>
      <c r="C120" s="169" t="s">
        <v>137</v>
      </c>
      <c r="D120" s="170">
        <f>ROUNDDOWN('RASHODI 2022'!D120*1.041,-2)</f>
        <v>0</v>
      </c>
      <c r="E120" s="170">
        <f>ROUNDDOWN('RASHODI 2022'!E120*1.041,-2)</f>
        <v>0</v>
      </c>
      <c r="F120" s="170">
        <f>ROUNDDOWN('RASHODI 2022'!F120*1.041,-2)</f>
        <v>0</v>
      </c>
      <c r="G120" s="171">
        <f>ROUNDDOWN('RASHODI 2022'!G120*1.041,-2)</f>
        <v>0</v>
      </c>
      <c r="H120" s="170">
        <f>ROUNDDOWN('RASHODI 2022'!H120*1.041,-2)</f>
        <v>0</v>
      </c>
      <c r="I120" s="170">
        <f>ROUNDDOWN('RASHODI 2022'!I120*1.041,-2)</f>
        <v>0</v>
      </c>
      <c r="J120" s="170">
        <f>ROUNDDOWN('RASHODI 2022'!J120*1.041,-2)</f>
        <v>0</v>
      </c>
      <c r="K120" s="170">
        <f>ROUNDDOWN('RASHODI 2022'!K120*1.041,-2)</f>
        <v>0</v>
      </c>
      <c r="L120" s="170">
        <f>ROUNDDOWN('RASHODI 2022'!L120*1.041,-2)</f>
        <v>0</v>
      </c>
      <c r="M120" s="170">
        <f>ROUNDDOWN('RASHODI 2022'!M120*1.041,-2)</f>
        <v>0</v>
      </c>
      <c r="N120" s="170">
        <f>ROUNDDOWN('RASHODI 2022'!N120*1.041,-2)</f>
        <v>0</v>
      </c>
      <c r="O120" s="170">
        <f>ROUNDDOWN('RASHODI 2022'!O120*1.041,-2)</f>
        <v>0</v>
      </c>
      <c r="P120" s="170">
        <f>ROUNDDOWN('RASHODI 2022'!P120*1.041,-2)</f>
        <v>0</v>
      </c>
      <c r="Q120" s="170">
        <f>ROUNDDOWN('RASHODI 2022'!Q120*1.041,-2)</f>
        <v>0</v>
      </c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</row>
    <row r="121" spans="2:32" s="174" customFormat="1" ht="35.1" customHeight="1">
      <c r="B121" s="175">
        <v>4231</v>
      </c>
      <c r="C121" s="176" t="s">
        <v>27</v>
      </c>
      <c r="D121" s="177">
        <f>ROUNDDOWN('RASHODI 2022'!D121*1.041,-2)</f>
        <v>0</v>
      </c>
      <c r="E121" s="179">
        <f>ROUNDDOWN('RASHODI 2022'!E121*1.041,-2)</f>
        <v>0</v>
      </c>
      <c r="F121" s="179">
        <f>ROUNDDOWN('RASHODI 2022'!F121*1.041,-2)</f>
        <v>0</v>
      </c>
      <c r="G121" s="177">
        <f>ROUNDDOWN('RASHODI 2022'!G121*1.041,-2)</f>
        <v>0</v>
      </c>
      <c r="H121" s="179">
        <f>ROUNDDOWN('RASHODI 2022'!H121*1.041,-2)</f>
        <v>0</v>
      </c>
      <c r="I121" s="179">
        <f>ROUNDDOWN('RASHODI 2022'!I121*1.041,-2)</f>
        <v>0</v>
      </c>
      <c r="J121" s="179">
        <f>ROUNDDOWN('RASHODI 2022'!J121*1.041,-2)</f>
        <v>0</v>
      </c>
      <c r="K121" s="179">
        <f>ROUNDDOWN('RASHODI 2022'!K121*1.041,-2)</f>
        <v>0</v>
      </c>
      <c r="L121" s="179">
        <f>ROUNDDOWN('RASHODI 2022'!L121*1.041,-2)</f>
        <v>0</v>
      </c>
      <c r="M121" s="179">
        <f>ROUNDDOWN('RASHODI 2022'!M121*1.041,-2)</f>
        <v>0</v>
      </c>
      <c r="N121" s="179">
        <f>ROUNDDOWN('RASHODI 2022'!N121*1.041,-2)</f>
        <v>0</v>
      </c>
      <c r="O121" s="179">
        <f>ROUNDDOWN('RASHODI 2022'!O121*1.041,-2)</f>
        <v>0</v>
      </c>
      <c r="P121" s="179">
        <f>ROUNDDOWN('RASHODI 2022'!P121*1.041,-2)</f>
        <v>0</v>
      </c>
      <c r="Q121" s="179">
        <f>ROUNDDOWN('RASHODI 2022'!Q121*1.041,-2)</f>
        <v>0</v>
      </c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1"/>
      <c r="AD121" s="181"/>
      <c r="AE121" s="181"/>
      <c r="AF121" s="181"/>
    </row>
    <row r="122" spans="2:32" s="167" customFormat="1" ht="35.1" customHeight="1">
      <c r="B122" s="168">
        <v>424</v>
      </c>
      <c r="C122" s="169" t="s">
        <v>138</v>
      </c>
      <c r="D122" s="170">
        <f>ROUNDDOWN('RASHODI 2022'!D122*1.041,-2)</f>
        <v>9300</v>
      </c>
      <c r="E122" s="170">
        <f>ROUNDDOWN('RASHODI 2022'!E122*1.041,-2)</f>
        <v>0</v>
      </c>
      <c r="F122" s="170">
        <f>ROUNDDOWN('RASHODI 2022'!F122*1.041,-2)</f>
        <v>4100</v>
      </c>
      <c r="G122" s="171">
        <f>ROUNDDOWN('RASHODI 2022'!G122*1.041,-2)</f>
        <v>5200</v>
      </c>
      <c r="H122" s="170">
        <f>ROUNDDOWN('RASHODI 2022'!H122*1.041,-2)</f>
        <v>0</v>
      </c>
      <c r="I122" s="170">
        <f>ROUNDDOWN('RASHODI 2022'!I122*1.041,-2)</f>
        <v>0</v>
      </c>
      <c r="J122" s="170">
        <f>ROUNDDOWN('RASHODI 2022'!J122*1.041,-2)</f>
        <v>5200</v>
      </c>
      <c r="K122" s="170">
        <f>ROUNDDOWN('RASHODI 2022'!K122*1.041,-2)</f>
        <v>0</v>
      </c>
      <c r="L122" s="170">
        <f>ROUNDDOWN('RASHODI 2022'!L122*1.041,-2)</f>
        <v>0</v>
      </c>
      <c r="M122" s="170">
        <f>ROUNDDOWN('RASHODI 2022'!M122*1.041,-2)</f>
        <v>0</v>
      </c>
      <c r="N122" s="170">
        <f>ROUNDDOWN('RASHODI 2022'!N122*1.041,-2)</f>
        <v>0</v>
      </c>
      <c r="O122" s="170">
        <f>ROUNDDOWN('RASHODI 2022'!O122*1.041,-2)</f>
        <v>0</v>
      </c>
      <c r="P122" s="170">
        <f>ROUNDDOWN('RASHODI 2022'!P122*1.041,-2)</f>
        <v>0</v>
      </c>
      <c r="Q122" s="170">
        <f>ROUNDDOWN('RASHODI 2022'!Q122*1.041,-2)</f>
        <v>0</v>
      </c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</row>
    <row r="123" spans="2:32" s="174" customFormat="1" ht="35.1" customHeight="1">
      <c r="B123" s="175">
        <v>4241</v>
      </c>
      <c r="C123" s="176" t="s">
        <v>110</v>
      </c>
      <c r="D123" s="177">
        <f>ROUNDDOWN('RASHODI 2022'!D123*1.041,-2)</f>
        <v>9300</v>
      </c>
      <c r="E123" s="178">
        <f>ROUNDDOWN('RASHODI 2022'!E123*1.041,-2)</f>
        <v>0</v>
      </c>
      <c r="F123" s="178">
        <f>ROUNDDOWN('RASHODI 2022'!F123*1.041,-2)</f>
        <v>4100</v>
      </c>
      <c r="G123" s="177">
        <f>ROUNDDOWN('RASHODI 2022'!G123*1.041,-2)</f>
        <v>5200</v>
      </c>
      <c r="H123" s="179">
        <f>ROUNDDOWN('RASHODI 2022'!H123*1.041,-2)</f>
        <v>0</v>
      </c>
      <c r="I123" s="179">
        <f>ROUNDDOWN('RASHODI 2022'!I123*1.041,-2)</f>
        <v>0</v>
      </c>
      <c r="J123" s="179">
        <f>ROUNDDOWN('RASHODI 2022'!J123*1.041,-2)</f>
        <v>5200</v>
      </c>
      <c r="K123" s="179">
        <f>ROUNDDOWN('RASHODI 2022'!K123*1.041,-2)</f>
        <v>0</v>
      </c>
      <c r="L123" s="179">
        <f>ROUNDDOWN('RASHODI 2022'!L123*1.041,-2)</f>
        <v>0</v>
      </c>
      <c r="M123" s="179">
        <f>ROUNDDOWN('RASHODI 2022'!M123*1.041,-2)</f>
        <v>0</v>
      </c>
      <c r="N123" s="179">
        <f>ROUNDDOWN('RASHODI 2022'!N123*1.041,-2)</f>
        <v>0</v>
      </c>
      <c r="O123" s="179">
        <f>ROUNDDOWN('RASHODI 2022'!O123*1.041,-2)</f>
        <v>0</v>
      </c>
      <c r="P123" s="179">
        <f>ROUNDDOWN('RASHODI 2022'!P123*1.041,-2)</f>
        <v>0</v>
      </c>
      <c r="Q123" s="179">
        <f>ROUNDDOWN('RASHODI 2022'!Q123*1.041,-2)</f>
        <v>0</v>
      </c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1"/>
      <c r="AD123" s="181"/>
      <c r="AE123" s="181"/>
      <c r="AF123" s="181"/>
    </row>
    <row r="124" spans="2:32" s="167" customFormat="1" ht="35.1" customHeight="1">
      <c r="B124" s="168">
        <v>426</v>
      </c>
      <c r="C124" s="169" t="s">
        <v>139</v>
      </c>
      <c r="D124" s="170">
        <f>ROUNDDOWN('RASHODI 2022'!D124*1.041,-2)</f>
        <v>0</v>
      </c>
      <c r="E124" s="170">
        <f>ROUNDDOWN('RASHODI 2022'!E124*1.041,-2)</f>
        <v>0</v>
      </c>
      <c r="F124" s="170">
        <f>ROUNDDOWN('RASHODI 2022'!F124*1.041,-2)</f>
        <v>0</v>
      </c>
      <c r="G124" s="171">
        <f>ROUNDDOWN('RASHODI 2022'!G124*1.041,-2)</f>
        <v>0</v>
      </c>
      <c r="H124" s="170">
        <f>ROUNDDOWN('RASHODI 2022'!H124*1.041,-2)</f>
        <v>0</v>
      </c>
      <c r="I124" s="170">
        <f>ROUNDDOWN('RASHODI 2022'!I124*1.041,-2)</f>
        <v>0</v>
      </c>
      <c r="J124" s="170">
        <f>ROUNDDOWN('RASHODI 2022'!J124*1.041,-2)</f>
        <v>0</v>
      </c>
      <c r="K124" s="170">
        <f>ROUNDDOWN('RASHODI 2022'!K124*1.041,-2)</f>
        <v>0</v>
      </c>
      <c r="L124" s="170">
        <f>ROUNDDOWN('RASHODI 2022'!L124*1.041,-2)</f>
        <v>0</v>
      </c>
      <c r="M124" s="170">
        <f>ROUNDDOWN('RASHODI 2022'!M124*1.041,-2)</f>
        <v>0</v>
      </c>
      <c r="N124" s="170">
        <f>ROUNDDOWN('RASHODI 2022'!N124*1.041,-2)</f>
        <v>0</v>
      </c>
      <c r="O124" s="170">
        <f>ROUNDDOWN('RASHODI 2022'!O124*1.041,-2)</f>
        <v>0</v>
      </c>
      <c r="P124" s="170">
        <f>ROUNDDOWN('RASHODI 2022'!P124*1.041,-2)</f>
        <v>0</v>
      </c>
      <c r="Q124" s="170">
        <f>ROUNDDOWN('RASHODI 2022'!Q124*1.041,-2)</f>
        <v>0</v>
      </c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</row>
    <row r="125" spans="2:32" s="174" customFormat="1" ht="35.1" customHeight="1">
      <c r="B125" s="175">
        <v>4262</v>
      </c>
      <c r="C125" s="176" t="s">
        <v>28</v>
      </c>
      <c r="D125" s="177">
        <f>ROUNDDOWN('RASHODI 2022'!D125*1.041,-2)</f>
        <v>0</v>
      </c>
      <c r="E125" s="178">
        <f>ROUNDDOWN('RASHODI 2022'!E125*1.041,-2)</f>
        <v>0</v>
      </c>
      <c r="F125" s="178">
        <f>ROUNDDOWN('RASHODI 2022'!F125*1.041,-2)</f>
        <v>0</v>
      </c>
      <c r="G125" s="177">
        <f>ROUNDDOWN('RASHODI 2022'!G125*1.041,-2)</f>
        <v>0</v>
      </c>
      <c r="H125" s="179">
        <f>ROUNDDOWN('RASHODI 2022'!H125*1.041,-2)</f>
        <v>0</v>
      </c>
      <c r="I125" s="179">
        <f>ROUNDDOWN('RASHODI 2022'!I125*1.041,-2)</f>
        <v>0</v>
      </c>
      <c r="J125" s="179">
        <f>ROUNDDOWN('RASHODI 2022'!J125*1.041,-2)</f>
        <v>0</v>
      </c>
      <c r="K125" s="179">
        <f>ROUNDDOWN('RASHODI 2022'!K125*1.041,-2)</f>
        <v>0</v>
      </c>
      <c r="L125" s="179">
        <f>ROUNDDOWN('RASHODI 2022'!L125*1.041,-2)</f>
        <v>0</v>
      </c>
      <c r="M125" s="179">
        <f>ROUNDDOWN('RASHODI 2022'!M125*1.041,-2)</f>
        <v>0</v>
      </c>
      <c r="N125" s="179">
        <f>ROUNDDOWN('RASHODI 2022'!N125*1.041,-2)</f>
        <v>0</v>
      </c>
      <c r="O125" s="179">
        <f>ROUNDDOWN('RASHODI 2022'!O125*1.041,-2)</f>
        <v>0</v>
      </c>
      <c r="P125" s="179">
        <f>ROUNDDOWN('RASHODI 2022'!P125*1.041,-2)</f>
        <v>0</v>
      </c>
      <c r="Q125" s="179">
        <f>ROUNDDOWN('RASHODI 2022'!Q125*1.041,-2)</f>
        <v>0</v>
      </c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1"/>
      <c r="AD125" s="181"/>
      <c r="AE125" s="181"/>
      <c r="AF125" s="181"/>
    </row>
    <row r="126" spans="2:32" s="167" customFormat="1" ht="35.1" customHeight="1">
      <c r="B126" s="168">
        <v>43</v>
      </c>
      <c r="C126" s="169" t="s">
        <v>140</v>
      </c>
      <c r="D126" s="170">
        <f>ROUNDDOWN('RASHODI 2022'!D126*1.041,-2)</f>
        <v>0</v>
      </c>
      <c r="E126" s="170">
        <f>ROUNDDOWN('RASHODI 2022'!E126*1.041,-2)</f>
        <v>0</v>
      </c>
      <c r="F126" s="170">
        <f>ROUNDDOWN('RASHODI 2022'!F126*1.041,-2)</f>
        <v>0</v>
      </c>
      <c r="G126" s="171">
        <f>ROUNDDOWN('RASHODI 2022'!G126*1.041,-2)</f>
        <v>0</v>
      </c>
      <c r="H126" s="170">
        <f>ROUNDDOWN('RASHODI 2022'!H126*1.041,-2)</f>
        <v>0</v>
      </c>
      <c r="I126" s="170">
        <f>ROUNDDOWN('RASHODI 2022'!I126*1.041,-2)</f>
        <v>0</v>
      </c>
      <c r="J126" s="170">
        <f>ROUNDDOWN('RASHODI 2022'!J126*1.041,-2)</f>
        <v>0</v>
      </c>
      <c r="K126" s="170">
        <f>ROUNDDOWN('RASHODI 2022'!K126*1.041,-2)</f>
        <v>0</v>
      </c>
      <c r="L126" s="170">
        <f>ROUNDDOWN('RASHODI 2022'!L126*1.041,-2)</f>
        <v>0</v>
      </c>
      <c r="M126" s="170">
        <f>ROUNDDOWN('RASHODI 2022'!M126*1.041,-2)</f>
        <v>0</v>
      </c>
      <c r="N126" s="170">
        <f>ROUNDDOWN('RASHODI 2022'!N126*1.041,-2)</f>
        <v>0</v>
      </c>
      <c r="O126" s="170">
        <f>ROUNDDOWN('RASHODI 2022'!O126*1.041,-2)</f>
        <v>0</v>
      </c>
      <c r="P126" s="170">
        <f>ROUNDDOWN('RASHODI 2022'!P126*1.041,-2)</f>
        <v>0</v>
      </c>
      <c r="Q126" s="170">
        <f>ROUNDDOWN('RASHODI 2022'!Q126*1.041,-2)</f>
        <v>0</v>
      </c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</row>
    <row r="127" spans="2:32" s="167" customFormat="1" ht="35.1" customHeight="1">
      <c r="B127" s="168">
        <v>431</v>
      </c>
      <c r="C127" s="169" t="s">
        <v>141</v>
      </c>
      <c r="D127" s="170">
        <f>ROUNDDOWN('RASHODI 2022'!D127*1.041,-2)</f>
        <v>0</v>
      </c>
      <c r="E127" s="170">
        <f>ROUNDDOWN('RASHODI 2022'!E127*1.041,-2)</f>
        <v>0</v>
      </c>
      <c r="F127" s="170">
        <f>ROUNDDOWN('RASHODI 2022'!F127*1.041,-2)</f>
        <v>0</v>
      </c>
      <c r="G127" s="171">
        <f>ROUNDDOWN('RASHODI 2022'!G127*1.041,-2)</f>
        <v>0</v>
      </c>
      <c r="H127" s="170">
        <f>ROUNDDOWN('RASHODI 2022'!H127*1.041,-2)</f>
        <v>0</v>
      </c>
      <c r="I127" s="170">
        <f>ROUNDDOWN('RASHODI 2022'!I127*1.041,-2)</f>
        <v>0</v>
      </c>
      <c r="J127" s="170">
        <f>ROUNDDOWN('RASHODI 2022'!J127*1.041,-2)</f>
        <v>0</v>
      </c>
      <c r="K127" s="170">
        <f>ROUNDDOWN('RASHODI 2022'!K127*1.041,-2)</f>
        <v>0</v>
      </c>
      <c r="L127" s="170">
        <f>ROUNDDOWN('RASHODI 2022'!L127*1.041,-2)</f>
        <v>0</v>
      </c>
      <c r="M127" s="170">
        <f>ROUNDDOWN('RASHODI 2022'!M127*1.041,-2)</f>
        <v>0</v>
      </c>
      <c r="N127" s="170">
        <f>ROUNDDOWN('RASHODI 2022'!N127*1.041,-2)</f>
        <v>0</v>
      </c>
      <c r="O127" s="170">
        <f>ROUNDDOWN('RASHODI 2022'!O127*1.041,-2)</f>
        <v>0</v>
      </c>
      <c r="P127" s="170">
        <f>ROUNDDOWN('RASHODI 2022'!P127*1.041,-2)</f>
        <v>0</v>
      </c>
      <c r="Q127" s="170">
        <f>ROUNDDOWN('RASHODI 2022'!Q127*1.041,-2)</f>
        <v>0</v>
      </c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</row>
    <row r="128" spans="2:32" s="174" customFormat="1" ht="35.1" customHeight="1">
      <c r="B128" s="175">
        <v>4312</v>
      </c>
      <c r="C128" s="176" t="s">
        <v>29</v>
      </c>
      <c r="D128" s="177">
        <f>ROUNDDOWN('RASHODI 2022'!D128*1.041,-2)</f>
        <v>0</v>
      </c>
      <c r="E128" s="178">
        <f>ROUNDDOWN('RASHODI 2022'!E128*1.041,-2)</f>
        <v>0</v>
      </c>
      <c r="F128" s="178">
        <f>ROUNDDOWN('RASHODI 2022'!F128*1.041,-2)</f>
        <v>0</v>
      </c>
      <c r="G128" s="177">
        <f>ROUNDDOWN('RASHODI 2022'!G128*1.041,-2)</f>
        <v>0</v>
      </c>
      <c r="H128" s="179">
        <f>ROUNDDOWN('RASHODI 2022'!H128*1.041,-2)</f>
        <v>0</v>
      </c>
      <c r="I128" s="179">
        <f>ROUNDDOWN('RASHODI 2022'!I128*1.041,-2)</f>
        <v>0</v>
      </c>
      <c r="J128" s="179">
        <f>ROUNDDOWN('RASHODI 2022'!J128*1.041,-2)</f>
        <v>0</v>
      </c>
      <c r="K128" s="179">
        <f>ROUNDDOWN('RASHODI 2022'!K128*1.041,-2)</f>
        <v>0</v>
      </c>
      <c r="L128" s="179">
        <f>ROUNDDOWN('RASHODI 2022'!L128*1.041,-2)</f>
        <v>0</v>
      </c>
      <c r="M128" s="179">
        <f>ROUNDDOWN('RASHODI 2022'!M128*1.041,-2)</f>
        <v>0</v>
      </c>
      <c r="N128" s="179">
        <f>ROUNDDOWN('RASHODI 2022'!N128*1.041,-2)</f>
        <v>0</v>
      </c>
      <c r="O128" s="179">
        <f>ROUNDDOWN('RASHODI 2022'!O128*1.041,-2)</f>
        <v>0</v>
      </c>
      <c r="P128" s="179">
        <f>ROUNDDOWN('RASHODI 2022'!P128*1.041,-2)</f>
        <v>0</v>
      </c>
      <c r="Q128" s="179">
        <f>ROUNDDOWN('RASHODI 2022'!Q128*1.041,-2)</f>
        <v>0</v>
      </c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1"/>
      <c r="AD128" s="181"/>
      <c r="AE128" s="181"/>
      <c r="AF128" s="181"/>
    </row>
    <row r="129" spans="1:33" s="167" customFormat="1" ht="35.1" customHeight="1">
      <c r="B129" s="168">
        <v>45</v>
      </c>
      <c r="C129" s="169" t="s">
        <v>142</v>
      </c>
      <c r="D129" s="170">
        <f>ROUNDDOWN('RASHODI 2022'!D129*1.041,-2)</f>
        <v>0</v>
      </c>
      <c r="E129" s="170">
        <f>ROUNDDOWN('RASHODI 2022'!E129*1.041,-2)</f>
        <v>0</v>
      </c>
      <c r="F129" s="170">
        <f>ROUNDDOWN('RASHODI 2022'!F129*1.041,-2)</f>
        <v>0</v>
      </c>
      <c r="G129" s="171">
        <f>ROUNDDOWN('RASHODI 2022'!G129*1.041,-2)</f>
        <v>0</v>
      </c>
      <c r="H129" s="170">
        <f>ROUNDDOWN('RASHODI 2022'!H129*1.041,-2)</f>
        <v>0</v>
      </c>
      <c r="I129" s="170">
        <f>ROUNDDOWN('RASHODI 2022'!I129*1.041,-2)</f>
        <v>0</v>
      </c>
      <c r="J129" s="170">
        <f>ROUNDDOWN('RASHODI 2022'!J129*1.041,-2)</f>
        <v>0</v>
      </c>
      <c r="K129" s="170">
        <f>ROUNDDOWN('RASHODI 2022'!K129*1.041,-2)</f>
        <v>0</v>
      </c>
      <c r="L129" s="170">
        <f>ROUNDDOWN('RASHODI 2022'!L129*1.041,-2)</f>
        <v>0</v>
      </c>
      <c r="M129" s="170">
        <f>ROUNDDOWN('RASHODI 2022'!M129*1.041,-2)</f>
        <v>0</v>
      </c>
      <c r="N129" s="170">
        <f>ROUNDDOWN('RASHODI 2022'!N129*1.041,-2)</f>
        <v>0</v>
      </c>
      <c r="O129" s="170">
        <f>ROUNDDOWN('RASHODI 2022'!O129*1.041,-2)</f>
        <v>0</v>
      </c>
      <c r="P129" s="170">
        <f>ROUNDDOWN('RASHODI 2022'!P129*1.041,-2)</f>
        <v>0</v>
      </c>
      <c r="Q129" s="170">
        <f>ROUNDDOWN('RASHODI 2022'!Q129*1.041,-2)</f>
        <v>0</v>
      </c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</row>
    <row r="130" spans="1:33" s="174" customFormat="1" ht="35.1" customHeight="1">
      <c r="B130" s="175" t="s">
        <v>143</v>
      </c>
      <c r="C130" s="176" t="s">
        <v>111</v>
      </c>
      <c r="D130" s="177">
        <f>ROUNDDOWN('RASHODI 2022'!D130*1.041,-2)</f>
        <v>0</v>
      </c>
      <c r="E130" s="178">
        <f>ROUNDDOWN('RASHODI 2022'!E130*1.041,-2)</f>
        <v>0</v>
      </c>
      <c r="F130" s="178">
        <f>ROUNDDOWN('RASHODI 2022'!F130*1.041,-2)</f>
        <v>0</v>
      </c>
      <c r="G130" s="177">
        <f>ROUNDDOWN('RASHODI 2022'!G130*1.041,-2)</f>
        <v>0</v>
      </c>
      <c r="H130" s="179">
        <f>ROUNDDOWN('RASHODI 2022'!H130*1.041,-2)</f>
        <v>0</v>
      </c>
      <c r="I130" s="179">
        <f>ROUNDDOWN('RASHODI 2022'!I130*1.041,-2)</f>
        <v>0</v>
      </c>
      <c r="J130" s="179">
        <f>ROUNDDOWN('RASHODI 2022'!J130*1.041,-2)</f>
        <v>0</v>
      </c>
      <c r="K130" s="179">
        <f>ROUNDDOWN('RASHODI 2022'!K130*1.041,-2)</f>
        <v>0</v>
      </c>
      <c r="L130" s="179">
        <f>ROUNDDOWN('RASHODI 2022'!L130*1.041,-2)</f>
        <v>0</v>
      </c>
      <c r="M130" s="179">
        <f>ROUNDDOWN('RASHODI 2022'!M130*1.041,-2)</f>
        <v>0</v>
      </c>
      <c r="N130" s="179">
        <f>ROUNDDOWN('RASHODI 2022'!N130*1.041,-2)</f>
        <v>0</v>
      </c>
      <c r="O130" s="179">
        <f>ROUNDDOWN('RASHODI 2022'!O130*1.041,-2)</f>
        <v>0</v>
      </c>
      <c r="P130" s="179">
        <f>ROUNDDOWN('RASHODI 2022'!P130*1.041,-2)</f>
        <v>0</v>
      </c>
      <c r="Q130" s="179">
        <f>ROUNDDOWN('RASHODI 2022'!Q130*1.041,-2)</f>
        <v>0</v>
      </c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1"/>
      <c r="AD130" s="181"/>
      <c r="AE130" s="181"/>
      <c r="AF130" s="181"/>
    </row>
    <row r="131" spans="1:33" s="174" customFormat="1" ht="35.1" customHeight="1">
      <c r="B131" s="175" t="s">
        <v>144</v>
      </c>
      <c r="C131" s="176" t="s">
        <v>112</v>
      </c>
      <c r="D131" s="177">
        <f>ROUNDDOWN('RASHODI 2022'!D131*1.041,-2)</f>
        <v>0</v>
      </c>
      <c r="E131" s="178">
        <f>ROUNDDOWN('RASHODI 2022'!E131*1.041,-2)</f>
        <v>0</v>
      </c>
      <c r="F131" s="178">
        <f>ROUNDDOWN('RASHODI 2022'!F131*1.041,-2)</f>
        <v>0</v>
      </c>
      <c r="G131" s="177">
        <f>ROUNDDOWN('RASHODI 2022'!G131*1.041,-2)</f>
        <v>0</v>
      </c>
      <c r="H131" s="179">
        <f>ROUNDDOWN('RASHODI 2022'!H131*1.041,-2)</f>
        <v>0</v>
      </c>
      <c r="I131" s="179">
        <f>ROUNDDOWN('RASHODI 2022'!I131*1.041,-2)</f>
        <v>0</v>
      </c>
      <c r="J131" s="179">
        <f>ROUNDDOWN('RASHODI 2022'!J131*1.041,-2)</f>
        <v>0</v>
      </c>
      <c r="K131" s="179">
        <f>ROUNDDOWN('RASHODI 2022'!K131*1.041,-2)</f>
        <v>0</v>
      </c>
      <c r="L131" s="179">
        <f>ROUNDDOWN('RASHODI 2022'!L131*1.041,-2)</f>
        <v>0</v>
      </c>
      <c r="M131" s="179">
        <f>ROUNDDOWN('RASHODI 2022'!M131*1.041,-2)</f>
        <v>0</v>
      </c>
      <c r="N131" s="179">
        <f>ROUNDDOWN('RASHODI 2022'!N131*1.041,-2)</f>
        <v>0</v>
      </c>
      <c r="O131" s="179">
        <f>ROUNDDOWN('RASHODI 2022'!O131*1.041,-2)</f>
        <v>0</v>
      </c>
      <c r="P131" s="179">
        <f>ROUNDDOWN('RASHODI 2022'!P131*1.041,-2)</f>
        <v>0</v>
      </c>
      <c r="Q131" s="179">
        <f>ROUNDDOWN('RASHODI 2022'!Q131*1.041,-2)</f>
        <v>0</v>
      </c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1"/>
      <c r="AD131" s="181"/>
      <c r="AE131" s="181"/>
      <c r="AF131" s="181"/>
    </row>
    <row r="132" spans="1:33" s="174" customFormat="1" ht="35.1" customHeight="1">
      <c r="B132" s="175" t="s">
        <v>115</v>
      </c>
      <c r="C132" s="176" t="s">
        <v>113</v>
      </c>
      <c r="D132" s="177">
        <f>ROUNDDOWN('RASHODI 2022'!D132*1.041,-2)</f>
        <v>0</v>
      </c>
      <c r="E132" s="178">
        <f>ROUNDDOWN('RASHODI 2022'!E132*1.041,-2)</f>
        <v>0</v>
      </c>
      <c r="F132" s="178">
        <f>ROUNDDOWN('RASHODI 2022'!F132*1.041,-2)</f>
        <v>0</v>
      </c>
      <c r="G132" s="177">
        <f>ROUNDDOWN('RASHODI 2022'!G132*1.041,-2)</f>
        <v>0</v>
      </c>
      <c r="H132" s="179">
        <f>ROUNDDOWN('RASHODI 2022'!H132*1.041,-2)</f>
        <v>0</v>
      </c>
      <c r="I132" s="179">
        <f>ROUNDDOWN('RASHODI 2022'!I132*1.041,-2)</f>
        <v>0</v>
      </c>
      <c r="J132" s="179">
        <f>ROUNDDOWN('RASHODI 2022'!J132*1.041,-2)</f>
        <v>0</v>
      </c>
      <c r="K132" s="179">
        <f>ROUNDDOWN('RASHODI 2022'!K132*1.041,-2)</f>
        <v>0</v>
      </c>
      <c r="L132" s="179">
        <f>ROUNDDOWN('RASHODI 2022'!L132*1.041,-2)</f>
        <v>0</v>
      </c>
      <c r="M132" s="179">
        <f>ROUNDDOWN('RASHODI 2022'!M132*1.041,-2)</f>
        <v>0</v>
      </c>
      <c r="N132" s="179">
        <f>ROUNDDOWN('RASHODI 2022'!N132*1.041,-2)</f>
        <v>0</v>
      </c>
      <c r="O132" s="179">
        <f>ROUNDDOWN('RASHODI 2022'!O132*1.041,-2)</f>
        <v>0</v>
      </c>
      <c r="P132" s="179">
        <f>ROUNDDOWN('RASHODI 2022'!P132*1.041,-2)</f>
        <v>0</v>
      </c>
      <c r="Q132" s="179">
        <f>ROUNDDOWN('RASHODI 2022'!Q132*1.041,-2)</f>
        <v>0</v>
      </c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1"/>
      <c r="AD132" s="181"/>
      <c r="AE132" s="181"/>
      <c r="AF132" s="181"/>
    </row>
    <row r="133" spans="1:33" s="174" customFormat="1" ht="35.1" customHeight="1" thickBot="1">
      <c r="B133" s="188" t="s">
        <v>145</v>
      </c>
      <c r="C133" s="189" t="s">
        <v>114</v>
      </c>
      <c r="D133" s="177">
        <f>ROUNDDOWN('RASHODI 2022'!D133*1.041,-2)</f>
        <v>0</v>
      </c>
      <c r="E133" s="190">
        <f>ROUNDDOWN('RASHODI 2022'!E133*1.041,-2)</f>
        <v>0</v>
      </c>
      <c r="F133" s="190">
        <f>ROUNDDOWN('RASHODI 2022'!F133*1.041,-2)</f>
        <v>0</v>
      </c>
      <c r="G133" s="191">
        <f>ROUNDDOWN('RASHODI 2022'!G133*1.041,-2)</f>
        <v>0</v>
      </c>
      <c r="H133" s="179">
        <f>ROUNDDOWN('RASHODI 2022'!H133*1.041,-2)</f>
        <v>0</v>
      </c>
      <c r="I133" s="179">
        <f>ROUNDDOWN('RASHODI 2022'!I133*1.041,-2)</f>
        <v>0</v>
      </c>
      <c r="J133" s="179">
        <f>ROUNDDOWN('RASHODI 2022'!J133*1.041,-2)</f>
        <v>0</v>
      </c>
      <c r="K133" s="179">
        <f>ROUNDDOWN('RASHODI 2022'!K133*1.041,-2)</f>
        <v>0</v>
      </c>
      <c r="L133" s="179">
        <f>ROUNDDOWN('RASHODI 2022'!L133*1.041,-2)</f>
        <v>0</v>
      </c>
      <c r="M133" s="179">
        <f>ROUNDDOWN('RASHODI 2022'!M133*1.041,-2)</f>
        <v>0</v>
      </c>
      <c r="N133" s="179">
        <f>ROUNDDOWN('RASHODI 2022'!N133*1.041,-2)</f>
        <v>0</v>
      </c>
      <c r="O133" s="179">
        <f>ROUNDDOWN('RASHODI 2022'!O133*1.041,-2)</f>
        <v>0</v>
      </c>
      <c r="P133" s="179">
        <f>ROUNDDOWN('RASHODI 2022'!P133*1.041,-2)</f>
        <v>0</v>
      </c>
      <c r="Q133" s="179">
        <f>ROUNDDOWN('RASHODI 2022'!Q133*1.041,-2)</f>
        <v>0</v>
      </c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1"/>
      <c r="AD133" s="181"/>
      <c r="AE133" s="181"/>
      <c r="AF133" s="181"/>
      <c r="AG133" s="182"/>
    </row>
    <row r="134" spans="1:33" s="174" customFormat="1" ht="35.1" customHeight="1" thickTop="1">
      <c r="B134" s="39" t="s">
        <v>370</v>
      </c>
      <c r="C134" s="40" t="s">
        <v>371</v>
      </c>
      <c r="D134" s="145">
        <f>ROUNDDOWN('RASHODI 2022'!D134*1.041,-2)</f>
        <v>0</v>
      </c>
      <c r="E134" s="145">
        <f>ROUNDDOWN('RASHODI 2022'!E134*1.041,-2)</f>
        <v>0</v>
      </c>
      <c r="F134" s="145">
        <f>ROUNDDOWN('RASHODI 2022'!F134*1.041,-2)</f>
        <v>0</v>
      </c>
      <c r="G134" s="32">
        <f>ROUNDDOWN('RASHODI 2022'!G134*1.041,-2)</f>
        <v>0</v>
      </c>
      <c r="H134" s="145">
        <f>ROUNDDOWN('RASHODI 2022'!H134*1.041,-2)</f>
        <v>0</v>
      </c>
      <c r="I134" s="145">
        <f>ROUNDDOWN('RASHODI 2022'!I134*1.041,-2)</f>
        <v>0</v>
      </c>
      <c r="J134" s="145">
        <f>ROUNDDOWN('RASHODI 2022'!J134*1.041,-2)</f>
        <v>0</v>
      </c>
      <c r="K134" s="145">
        <f>ROUNDDOWN('RASHODI 2022'!K134*1.041,-2)</f>
        <v>0</v>
      </c>
      <c r="L134" s="145">
        <f>ROUNDDOWN('RASHODI 2022'!L134*1.041,-2)</f>
        <v>0</v>
      </c>
      <c r="M134" s="145">
        <f>ROUNDDOWN('RASHODI 2022'!M134*1.041,-2)</f>
        <v>0</v>
      </c>
      <c r="N134" s="145">
        <f>ROUNDDOWN('RASHODI 2022'!N134*1.041,-2)</f>
        <v>0</v>
      </c>
      <c r="O134" s="145">
        <f>ROUNDDOWN('RASHODI 2022'!O134*1.041,-2)</f>
        <v>0</v>
      </c>
      <c r="P134" s="145">
        <f>ROUNDDOWN('RASHODI 2022'!P134*1.041,-2)</f>
        <v>0</v>
      </c>
      <c r="Q134" s="145">
        <f>ROUNDDOWN('RASHODI 2022'!Q134*1.041,-2)</f>
        <v>0</v>
      </c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1"/>
      <c r="AD134" s="181"/>
      <c r="AE134" s="181"/>
      <c r="AF134" s="181"/>
      <c r="AG134" s="182"/>
    </row>
    <row r="135" spans="1:33" s="174" customFormat="1" ht="35.1" customHeight="1">
      <c r="B135" s="241">
        <v>544</v>
      </c>
      <c r="C135" s="242" t="s">
        <v>372</v>
      </c>
      <c r="D135" s="145">
        <f>ROUNDDOWN('RASHODI 2022'!D135*1.041,-2)</f>
        <v>0</v>
      </c>
      <c r="E135" s="145">
        <f>ROUNDDOWN('RASHODI 2022'!E135*1.041,-2)</f>
        <v>0</v>
      </c>
      <c r="F135" s="145">
        <f>ROUNDDOWN('RASHODI 2022'!F135*1.041,-2)</f>
        <v>0</v>
      </c>
      <c r="G135" s="145">
        <f>ROUNDDOWN('RASHODI 2022'!G135*1.041,-2)</f>
        <v>0</v>
      </c>
      <c r="H135" s="145">
        <f>ROUNDDOWN('RASHODI 2022'!H135*1.041,-2)</f>
        <v>0</v>
      </c>
      <c r="I135" s="145">
        <f>ROUNDDOWN('RASHODI 2022'!I135*1.041,-2)</f>
        <v>0</v>
      </c>
      <c r="J135" s="145">
        <f>ROUNDDOWN('RASHODI 2022'!J135*1.041,-2)</f>
        <v>0</v>
      </c>
      <c r="K135" s="145">
        <f>ROUNDDOWN('RASHODI 2022'!K135*1.041,-2)</f>
        <v>0</v>
      </c>
      <c r="L135" s="145">
        <f>ROUNDDOWN('RASHODI 2022'!L135*1.041,-2)</f>
        <v>0</v>
      </c>
      <c r="M135" s="145">
        <f>ROUNDDOWN('RASHODI 2022'!M135*1.041,-2)</f>
        <v>0</v>
      </c>
      <c r="N135" s="145">
        <f>ROUNDDOWN('RASHODI 2022'!N135*1.041,-2)</f>
        <v>0</v>
      </c>
      <c r="O135" s="145">
        <f>ROUNDDOWN('RASHODI 2022'!O135*1.041,-2)</f>
        <v>0</v>
      </c>
      <c r="P135" s="145">
        <f>ROUNDDOWN('RASHODI 2022'!P135*1.041,-2)</f>
        <v>0</v>
      </c>
      <c r="Q135" s="145">
        <f>ROUNDDOWN('RASHODI 2022'!Q135*1.041,-2)</f>
        <v>0</v>
      </c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1"/>
      <c r="AD135" s="181"/>
      <c r="AE135" s="181"/>
      <c r="AF135" s="181"/>
      <c r="AG135" s="182"/>
    </row>
    <row r="136" spans="1:33" s="174" customFormat="1" ht="35.1" customHeight="1">
      <c r="B136" s="147">
        <v>5443</v>
      </c>
      <c r="C136" s="148" t="s">
        <v>373</v>
      </c>
      <c r="D136" s="62">
        <f>ROUNDDOWN('RASHODI 2022'!D136*1.041,-2)</f>
        <v>0</v>
      </c>
      <c r="E136" s="66">
        <f>ROUNDDOWN('RASHODI 2022'!E136*1.041,-2)</f>
        <v>0</v>
      </c>
      <c r="F136" s="160">
        <f>ROUNDDOWN('RASHODI 2022'!F136*1.041,-2)</f>
        <v>0</v>
      </c>
      <c r="G136" s="62">
        <f>ROUNDDOWN('RASHODI 2022'!G136*1.041,-2)</f>
        <v>0</v>
      </c>
      <c r="H136" s="31">
        <f>ROUNDDOWN('RASHODI 2022'!H136*1.041,-2)</f>
        <v>0</v>
      </c>
      <c r="I136" s="31">
        <f>ROUNDDOWN('RASHODI 2022'!I136*1.041,-2)</f>
        <v>0</v>
      </c>
      <c r="J136" s="31">
        <f>ROUNDDOWN('RASHODI 2022'!J136*1.041,-2)</f>
        <v>0</v>
      </c>
      <c r="K136" s="31">
        <f>ROUNDDOWN('RASHODI 2022'!K136*1.041,-2)</f>
        <v>0</v>
      </c>
      <c r="L136" s="31">
        <f>ROUNDDOWN('RASHODI 2022'!L136*1.041,-2)</f>
        <v>0</v>
      </c>
      <c r="M136" s="31">
        <f>ROUNDDOWN('RASHODI 2022'!M136*1.041,-2)</f>
        <v>0</v>
      </c>
      <c r="N136" s="31">
        <f>ROUNDDOWN('RASHODI 2022'!N136*1.041,-2)</f>
        <v>0</v>
      </c>
      <c r="O136" s="31">
        <f>ROUNDDOWN('RASHODI 2022'!O136*1.041,-2)</f>
        <v>0</v>
      </c>
      <c r="P136" s="31">
        <f>ROUNDDOWN('RASHODI 2022'!P136*1.041,-2)</f>
        <v>0</v>
      </c>
      <c r="Q136" s="31">
        <f>ROUNDDOWN('RASHODI 2022'!Q136*1.041,-2)</f>
        <v>0</v>
      </c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1"/>
      <c r="AD136" s="181"/>
      <c r="AE136" s="181"/>
      <c r="AF136" s="181"/>
      <c r="AG136" s="182"/>
    </row>
    <row r="137" spans="1:33" s="174" customFormat="1" ht="35.1" customHeight="1">
      <c r="B137" s="243">
        <v>5445</v>
      </c>
      <c r="C137" s="148" t="s">
        <v>374</v>
      </c>
      <c r="D137" s="62">
        <f>ROUNDDOWN('RASHODI 2022'!D137*1.041,-2)</f>
        <v>0</v>
      </c>
      <c r="E137" s="66">
        <f>ROUNDDOWN('RASHODI 2022'!E137*1.041,-2)</f>
        <v>0</v>
      </c>
      <c r="F137" s="160">
        <f>ROUNDDOWN('RASHODI 2022'!F137*1.041,-2)</f>
        <v>0</v>
      </c>
      <c r="G137" s="62">
        <f>ROUNDDOWN('RASHODI 2022'!G137*1.041,-2)</f>
        <v>0</v>
      </c>
      <c r="H137" s="31">
        <f>ROUNDDOWN('RASHODI 2022'!H137*1.041,-2)</f>
        <v>0</v>
      </c>
      <c r="I137" s="31">
        <f>ROUNDDOWN('RASHODI 2022'!I137*1.041,-2)</f>
        <v>0</v>
      </c>
      <c r="J137" s="31">
        <f>ROUNDDOWN('RASHODI 2022'!J137*1.041,-2)</f>
        <v>0</v>
      </c>
      <c r="K137" s="31">
        <f>ROUNDDOWN('RASHODI 2022'!K137*1.041,-2)</f>
        <v>0</v>
      </c>
      <c r="L137" s="31">
        <f>ROUNDDOWN('RASHODI 2022'!L137*1.041,-2)</f>
        <v>0</v>
      </c>
      <c r="M137" s="31">
        <f>ROUNDDOWN('RASHODI 2022'!M137*1.041,-2)</f>
        <v>0</v>
      </c>
      <c r="N137" s="31">
        <f>ROUNDDOWN('RASHODI 2022'!N137*1.041,-2)</f>
        <v>0</v>
      </c>
      <c r="O137" s="31">
        <f>ROUNDDOWN('RASHODI 2022'!O137*1.041,-2)</f>
        <v>0</v>
      </c>
      <c r="P137" s="31">
        <f>ROUNDDOWN('RASHODI 2022'!P137*1.041,-2)</f>
        <v>0</v>
      </c>
      <c r="Q137" s="31">
        <f>ROUNDDOWN('RASHODI 2022'!Q137*1.041,-2)</f>
        <v>0</v>
      </c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1"/>
      <c r="AD137" s="181"/>
      <c r="AE137" s="181"/>
      <c r="AF137" s="181"/>
      <c r="AG137" s="182"/>
    </row>
    <row r="138" spans="1:33" s="166" customFormat="1" ht="35.1" customHeight="1">
      <c r="A138" s="321" t="s">
        <v>381</v>
      </c>
      <c r="B138" s="322"/>
      <c r="C138" s="322"/>
      <c r="D138" s="195">
        <f>ROUNDDOWN('RASHODI 2022'!D138*1.041,-2)</f>
        <v>79100</v>
      </c>
      <c r="E138" s="195">
        <f>ROUNDDOWN('RASHODI 2022'!E138*1.041,-2)</f>
        <v>0</v>
      </c>
      <c r="F138" s="195">
        <f>ROUNDDOWN('RASHODI 2022'!F138*1.041,-2)</f>
        <v>79100</v>
      </c>
      <c r="G138" s="195">
        <f>ROUNDDOWN('RASHODI 2022'!G138*1.041,-2)</f>
        <v>0</v>
      </c>
      <c r="H138" s="195">
        <f>ROUNDDOWN('RASHODI 2022'!H138*1.041,-2)</f>
        <v>0</v>
      </c>
      <c r="I138" s="195">
        <f>ROUNDDOWN('RASHODI 2022'!I138*1.041,-2)</f>
        <v>0</v>
      </c>
      <c r="J138" s="195">
        <f>ROUNDDOWN('RASHODI 2022'!J138*1.041,-2)</f>
        <v>0</v>
      </c>
      <c r="K138" s="195">
        <f>ROUNDDOWN('RASHODI 2022'!K138*1.041,-2)</f>
        <v>0</v>
      </c>
      <c r="L138" s="195">
        <f>ROUNDDOWN('RASHODI 2022'!L138*1.041,-2)</f>
        <v>0</v>
      </c>
      <c r="M138" s="195">
        <f>ROUNDDOWN('RASHODI 2022'!M138*1.041,-2)</f>
        <v>0</v>
      </c>
      <c r="N138" s="195">
        <f>ROUNDDOWN('RASHODI 2022'!N138*1.041,-2)</f>
        <v>0</v>
      </c>
      <c r="O138" s="195">
        <f>ROUNDDOWN('RASHODI 2022'!O138*1.041,-2)</f>
        <v>0</v>
      </c>
      <c r="P138" s="195">
        <f>ROUNDDOWN('RASHODI 2022'!P138*1.041,-2)</f>
        <v>0</v>
      </c>
      <c r="Q138" s="195">
        <f>ROUNDDOWN('RASHODI 2022'!Q138*1.041,-2)</f>
        <v>0</v>
      </c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65"/>
      <c r="AD138" s="165"/>
      <c r="AE138" s="165"/>
      <c r="AF138" s="165"/>
    </row>
    <row r="139" spans="1:33" s="167" customFormat="1" ht="35.1" customHeight="1">
      <c r="A139" s="197"/>
      <c r="B139" s="198" t="s">
        <v>159</v>
      </c>
      <c r="C139" s="199" t="s">
        <v>122</v>
      </c>
      <c r="D139" s="200">
        <f>ROUNDDOWN('RASHODI 2022'!D139*1.041,-2)</f>
        <v>33300</v>
      </c>
      <c r="E139" s="200">
        <f>ROUNDDOWN('RASHODI 2022'!E139*1.041,-2)</f>
        <v>0</v>
      </c>
      <c r="F139" s="200">
        <f>ROUNDDOWN('RASHODI 2022'!F139*1.041,-2)</f>
        <v>33300</v>
      </c>
      <c r="G139" s="200">
        <f>ROUNDDOWN('RASHODI 2022'!G139*1.041,-2)</f>
        <v>0</v>
      </c>
      <c r="H139" s="200">
        <f>ROUNDDOWN('RASHODI 2022'!H139*1.041,-2)</f>
        <v>0</v>
      </c>
      <c r="I139" s="200">
        <f>ROUNDDOWN('RASHODI 2022'!I139*1.041,-2)</f>
        <v>0</v>
      </c>
      <c r="J139" s="200">
        <f>ROUNDDOWN('RASHODI 2022'!J139*1.041,-2)</f>
        <v>0</v>
      </c>
      <c r="K139" s="200">
        <f>ROUNDDOWN('RASHODI 2022'!K139*1.041,-2)</f>
        <v>0</v>
      </c>
      <c r="L139" s="200">
        <f>ROUNDDOWN('RASHODI 2022'!L139*1.041,-2)</f>
        <v>0</v>
      </c>
      <c r="M139" s="200">
        <f>ROUNDDOWN('RASHODI 2022'!M139*1.041,-2)</f>
        <v>0</v>
      </c>
      <c r="N139" s="200">
        <f>ROUNDDOWN('RASHODI 2022'!N139*1.041,-2)</f>
        <v>0</v>
      </c>
      <c r="O139" s="200">
        <f>ROUNDDOWN('RASHODI 2022'!O139*1.041,-2)</f>
        <v>0</v>
      </c>
      <c r="P139" s="200">
        <f>ROUNDDOWN('RASHODI 2022'!P139*1.041,-2)</f>
        <v>0</v>
      </c>
      <c r="Q139" s="200">
        <f>ROUNDDOWN('RASHODI 2022'!Q139*1.041,-2)</f>
        <v>0</v>
      </c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172"/>
      <c r="AD139" s="172"/>
      <c r="AE139" s="172"/>
      <c r="AF139" s="172"/>
    </row>
    <row r="140" spans="1:33" s="174" customFormat="1" ht="35.1" customHeight="1">
      <c r="A140" s="202" t="s">
        <v>180</v>
      </c>
      <c r="B140" s="203" t="s">
        <v>162</v>
      </c>
      <c r="C140" s="204" t="s">
        <v>55</v>
      </c>
      <c r="D140" s="177">
        <f>ROUNDDOWN('RASHODI 2022'!D140*1.041,-2)</f>
        <v>33300</v>
      </c>
      <c r="E140" s="205">
        <f>ROUNDDOWN('RASHODI 2022'!E140*1.041,-2)</f>
        <v>0</v>
      </c>
      <c r="F140" s="206">
        <f>ROUNDDOWN('RASHODI 2022'!F140*1.041,-2)</f>
        <v>33300</v>
      </c>
      <c r="G140" s="207">
        <f>ROUNDDOWN('RASHODI 2022'!G140*1.041,-2)</f>
        <v>0</v>
      </c>
      <c r="H140" s="179">
        <f>ROUNDDOWN('RASHODI 2022'!H140*1.041,-2)</f>
        <v>0</v>
      </c>
      <c r="I140" s="179">
        <f>ROUNDDOWN('RASHODI 2022'!I140*1.041,-2)</f>
        <v>0</v>
      </c>
      <c r="J140" s="179">
        <f>ROUNDDOWN('RASHODI 2022'!J140*1.041,-2)</f>
        <v>0</v>
      </c>
      <c r="K140" s="179">
        <f>ROUNDDOWN('RASHODI 2022'!K140*1.041,-2)</f>
        <v>0</v>
      </c>
      <c r="L140" s="179">
        <f>ROUNDDOWN('RASHODI 2022'!L140*1.041,-2)</f>
        <v>0</v>
      </c>
      <c r="M140" s="179">
        <f>ROUNDDOWN('RASHODI 2022'!M140*1.041,-2)</f>
        <v>0</v>
      </c>
      <c r="N140" s="179">
        <f>ROUNDDOWN('RASHODI 2022'!N140*1.041,-2)</f>
        <v>0</v>
      </c>
      <c r="O140" s="179">
        <f>ROUNDDOWN('RASHODI 2022'!O140*1.041,-2)</f>
        <v>0</v>
      </c>
      <c r="P140" s="179">
        <f>ROUNDDOWN('RASHODI 2022'!P140*1.041,-2)</f>
        <v>0</v>
      </c>
      <c r="Q140" s="179">
        <f>ROUNDDOWN('RASHODI 2022'!Q140*1.041,-2)</f>
        <v>0</v>
      </c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1"/>
      <c r="AD140" s="181"/>
      <c r="AE140" s="181"/>
      <c r="AF140" s="181"/>
    </row>
    <row r="141" spans="1:33" s="167" customFormat="1" ht="35.1" customHeight="1">
      <c r="A141" s="197"/>
      <c r="B141" s="208" t="s">
        <v>163</v>
      </c>
      <c r="C141" s="199" t="s">
        <v>164</v>
      </c>
      <c r="D141" s="200">
        <f>ROUNDDOWN('RASHODI 2022'!D141*1.041,-2)</f>
        <v>45800</v>
      </c>
      <c r="E141" s="200">
        <f>ROUNDDOWN('RASHODI 2022'!E141*1.041,-2)</f>
        <v>0</v>
      </c>
      <c r="F141" s="200">
        <f>ROUNDDOWN('RASHODI 2022'!F141*1.041,-2)</f>
        <v>45800</v>
      </c>
      <c r="G141" s="200">
        <f>ROUNDDOWN('RASHODI 2022'!G141*1.041,-2)</f>
        <v>0</v>
      </c>
      <c r="H141" s="200">
        <f>ROUNDDOWN('RASHODI 2022'!H141*1.041,-2)</f>
        <v>0</v>
      </c>
      <c r="I141" s="200">
        <f>ROUNDDOWN('RASHODI 2022'!I141*1.041,-2)</f>
        <v>0</v>
      </c>
      <c r="J141" s="200">
        <f>ROUNDDOWN('RASHODI 2022'!J141*1.041,-2)</f>
        <v>0</v>
      </c>
      <c r="K141" s="200">
        <f>ROUNDDOWN('RASHODI 2022'!K141*1.041,-2)</f>
        <v>0</v>
      </c>
      <c r="L141" s="200">
        <f>ROUNDDOWN('RASHODI 2022'!L141*1.041,-2)</f>
        <v>0</v>
      </c>
      <c r="M141" s="200">
        <f>ROUNDDOWN('RASHODI 2022'!M141*1.041,-2)</f>
        <v>0</v>
      </c>
      <c r="N141" s="200">
        <f>ROUNDDOWN('RASHODI 2022'!N141*1.041,-2)</f>
        <v>0</v>
      </c>
      <c r="O141" s="200">
        <f>ROUNDDOWN('RASHODI 2022'!O141*1.041,-2)</f>
        <v>0</v>
      </c>
      <c r="P141" s="200">
        <f>ROUNDDOWN('RASHODI 2022'!P141*1.041,-2)</f>
        <v>0</v>
      </c>
      <c r="Q141" s="200">
        <f>ROUNDDOWN('RASHODI 2022'!Q141*1.041,-2)</f>
        <v>0</v>
      </c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172"/>
      <c r="AD141" s="172"/>
      <c r="AE141" s="172"/>
      <c r="AF141" s="172"/>
    </row>
    <row r="142" spans="1:33" s="174" customFormat="1" ht="35.1" customHeight="1">
      <c r="A142" s="202" t="s">
        <v>165</v>
      </c>
      <c r="B142" s="203" t="s">
        <v>171</v>
      </c>
      <c r="C142" s="204" t="s">
        <v>172</v>
      </c>
      <c r="D142" s="177">
        <f>ROUNDDOWN('RASHODI 2022'!D142*1.041,-2)</f>
        <v>45800</v>
      </c>
      <c r="E142" s="205">
        <f>ROUNDDOWN('RASHODI 2022'!E142*1.041,-2)</f>
        <v>0</v>
      </c>
      <c r="F142" s="206">
        <f>ROUNDDOWN('RASHODI 2022'!F142*1.041,-2)</f>
        <v>45800</v>
      </c>
      <c r="G142" s="207">
        <f>ROUNDDOWN('RASHODI 2022'!G142*1.041,-2)</f>
        <v>0</v>
      </c>
      <c r="H142" s="179">
        <f>ROUNDDOWN('RASHODI 2022'!H142*1.041,-2)</f>
        <v>0</v>
      </c>
      <c r="I142" s="179">
        <f>ROUNDDOWN('RASHODI 2022'!I142*1.041,-2)</f>
        <v>0</v>
      </c>
      <c r="J142" s="179">
        <f>ROUNDDOWN('RASHODI 2022'!J142*1.041,-2)</f>
        <v>0</v>
      </c>
      <c r="K142" s="179">
        <f>ROUNDDOWN('RASHODI 2022'!K142*1.041,-2)</f>
        <v>0</v>
      </c>
      <c r="L142" s="179">
        <f>ROUNDDOWN('RASHODI 2022'!L142*1.041,-2)</f>
        <v>0</v>
      </c>
      <c r="M142" s="179">
        <f>ROUNDDOWN('RASHODI 2022'!M142*1.041,-2)</f>
        <v>0</v>
      </c>
      <c r="N142" s="179">
        <f>ROUNDDOWN('RASHODI 2022'!N142*1.041,-2)</f>
        <v>0</v>
      </c>
      <c r="O142" s="179">
        <f>ROUNDDOWN('RASHODI 2022'!O142*1.041,-2)</f>
        <v>0</v>
      </c>
      <c r="P142" s="179">
        <f>ROUNDDOWN('RASHODI 2022'!P142*1.041,-2)</f>
        <v>0</v>
      </c>
      <c r="Q142" s="179">
        <f>ROUNDDOWN('RASHODI 2022'!Q142*1.041,-2)</f>
        <v>0</v>
      </c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1"/>
      <c r="AD142" s="181"/>
      <c r="AE142" s="181"/>
      <c r="AF142" s="181"/>
    </row>
    <row r="143" spans="1:33" s="166" customFormat="1" ht="35.1" customHeight="1">
      <c r="A143" s="321" t="s">
        <v>368</v>
      </c>
      <c r="B143" s="323"/>
      <c r="C143" s="323"/>
      <c r="D143" s="195">
        <f>ROUNDDOWN('RASHODI 2022'!D143*1.041,-2)</f>
        <v>0</v>
      </c>
      <c r="E143" s="195">
        <f>ROUNDDOWN('RASHODI 2022'!E143*1.041,-2)</f>
        <v>0</v>
      </c>
      <c r="F143" s="195">
        <f>ROUNDDOWN('RASHODI 2022'!F143*1.041,-2)</f>
        <v>0</v>
      </c>
      <c r="G143" s="195">
        <f>ROUNDDOWN('RASHODI 2022'!G143*1.041,-2)</f>
        <v>0</v>
      </c>
      <c r="H143" s="195">
        <f>ROUNDDOWN('RASHODI 2022'!H143*1.041,-2)</f>
        <v>0</v>
      </c>
      <c r="I143" s="195">
        <f>ROUNDDOWN('RASHODI 2022'!I143*1.041,-2)</f>
        <v>0</v>
      </c>
      <c r="J143" s="195">
        <f>ROUNDDOWN('RASHODI 2022'!J143*1.041,-2)</f>
        <v>0</v>
      </c>
      <c r="K143" s="195">
        <f>ROUNDDOWN('RASHODI 2022'!K143*1.041,-2)</f>
        <v>0</v>
      </c>
      <c r="L143" s="195">
        <f>ROUNDDOWN('RASHODI 2022'!L143*1.041,-2)</f>
        <v>0</v>
      </c>
      <c r="M143" s="195">
        <f>ROUNDDOWN('RASHODI 2022'!M143*1.041,-2)</f>
        <v>0</v>
      </c>
      <c r="N143" s="195">
        <f>ROUNDDOWN('RASHODI 2022'!N143*1.041,-2)</f>
        <v>0</v>
      </c>
      <c r="O143" s="195">
        <f>ROUNDDOWN('RASHODI 2022'!O143*1.041,-2)</f>
        <v>0</v>
      </c>
      <c r="P143" s="195">
        <f>ROUNDDOWN('RASHODI 2022'!P143*1.041,-2)</f>
        <v>0</v>
      </c>
      <c r="Q143" s="195">
        <f>ROUNDDOWN('RASHODI 2022'!Q143*1.041,-2)</f>
        <v>0</v>
      </c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65"/>
      <c r="AD143" s="165"/>
      <c r="AE143" s="165"/>
      <c r="AF143" s="165"/>
    </row>
    <row r="144" spans="1:33" s="167" customFormat="1" ht="35.1" customHeight="1">
      <c r="A144" s="197"/>
      <c r="B144" s="208" t="s">
        <v>148</v>
      </c>
      <c r="C144" s="199" t="s">
        <v>149</v>
      </c>
      <c r="D144" s="200">
        <f>ROUNDDOWN('RASHODI 2022'!D144*1.041,-2)</f>
        <v>0</v>
      </c>
      <c r="E144" s="200">
        <f>ROUNDDOWN('RASHODI 2022'!E144*1.041,-2)</f>
        <v>0</v>
      </c>
      <c r="F144" s="200">
        <f>ROUNDDOWN('RASHODI 2022'!F144*1.041,-2)</f>
        <v>0</v>
      </c>
      <c r="G144" s="200">
        <f>ROUNDDOWN('RASHODI 2022'!G144*1.041,-2)</f>
        <v>0</v>
      </c>
      <c r="H144" s="200">
        <f>ROUNDDOWN('RASHODI 2022'!H144*1.041,-2)</f>
        <v>0</v>
      </c>
      <c r="I144" s="200">
        <f>ROUNDDOWN('RASHODI 2022'!I144*1.041,-2)</f>
        <v>0</v>
      </c>
      <c r="J144" s="200">
        <f>ROUNDDOWN('RASHODI 2022'!J144*1.041,-2)</f>
        <v>0</v>
      </c>
      <c r="K144" s="200">
        <f>ROUNDDOWN('RASHODI 2022'!K144*1.041,-2)</f>
        <v>0</v>
      </c>
      <c r="L144" s="200">
        <f>ROUNDDOWN('RASHODI 2022'!L144*1.041,-2)</f>
        <v>0</v>
      </c>
      <c r="M144" s="200">
        <f>ROUNDDOWN('RASHODI 2022'!M144*1.041,-2)</f>
        <v>0</v>
      </c>
      <c r="N144" s="200">
        <f>ROUNDDOWN('RASHODI 2022'!N144*1.041,-2)</f>
        <v>0</v>
      </c>
      <c r="O144" s="200">
        <f>ROUNDDOWN('RASHODI 2022'!O144*1.041,-2)</f>
        <v>0</v>
      </c>
      <c r="P144" s="200">
        <f>ROUNDDOWN('RASHODI 2022'!P144*1.041,-2)</f>
        <v>0</v>
      </c>
      <c r="Q144" s="200">
        <f>ROUNDDOWN('RASHODI 2022'!Q144*1.041,-2)</f>
        <v>0</v>
      </c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172"/>
      <c r="AD144" s="172"/>
      <c r="AE144" s="172"/>
      <c r="AF144" s="172"/>
    </row>
    <row r="145" spans="1:32" s="174" customFormat="1" ht="35.1" customHeight="1">
      <c r="A145" s="202" t="s">
        <v>167</v>
      </c>
      <c r="B145" s="209" t="s">
        <v>150</v>
      </c>
      <c r="C145" s="210" t="s">
        <v>30</v>
      </c>
      <c r="D145" s="177">
        <f>ROUNDDOWN('RASHODI 2022'!D145*1.041,-2)</f>
        <v>0</v>
      </c>
      <c r="E145" s="205">
        <f>ROUNDDOWN('RASHODI 2022'!E145*1.041,-2)</f>
        <v>0</v>
      </c>
      <c r="F145" s="206">
        <f>ROUNDDOWN('RASHODI 2022'!F145*1.041,-2)</f>
        <v>0</v>
      </c>
      <c r="G145" s="207">
        <f>ROUNDDOWN('RASHODI 2022'!G145*1.041,-2)</f>
        <v>0</v>
      </c>
      <c r="H145" s="179">
        <f>ROUNDDOWN('RASHODI 2022'!H145*1.041,-2)</f>
        <v>0</v>
      </c>
      <c r="I145" s="179">
        <f>ROUNDDOWN('RASHODI 2022'!I145*1.041,-2)</f>
        <v>0</v>
      </c>
      <c r="J145" s="179">
        <f>ROUNDDOWN('RASHODI 2022'!J145*1.041,-2)</f>
        <v>0</v>
      </c>
      <c r="K145" s="179">
        <f>ROUNDDOWN('RASHODI 2022'!K145*1.041,-2)</f>
        <v>0</v>
      </c>
      <c r="L145" s="179">
        <f>ROUNDDOWN('RASHODI 2022'!L145*1.041,-2)</f>
        <v>0</v>
      </c>
      <c r="M145" s="179">
        <f>ROUNDDOWN('RASHODI 2022'!M145*1.041,-2)</f>
        <v>0</v>
      </c>
      <c r="N145" s="179">
        <f>ROUNDDOWN('RASHODI 2022'!N145*1.041,-2)</f>
        <v>0</v>
      </c>
      <c r="O145" s="179">
        <f>ROUNDDOWN('RASHODI 2022'!O145*1.041,-2)</f>
        <v>0</v>
      </c>
      <c r="P145" s="179">
        <f>ROUNDDOWN('RASHODI 2022'!P145*1.041,-2)</f>
        <v>0</v>
      </c>
      <c r="Q145" s="179">
        <f>ROUNDDOWN('RASHODI 2022'!Q145*1.041,-2)</f>
        <v>0</v>
      </c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1"/>
      <c r="AD145" s="181"/>
      <c r="AE145" s="181"/>
      <c r="AF145" s="181"/>
    </row>
    <row r="146" spans="1:32" s="167" customFormat="1" ht="35.1" customHeight="1">
      <c r="A146" s="197"/>
      <c r="B146" s="208" t="s">
        <v>151</v>
      </c>
      <c r="C146" s="199" t="s">
        <v>32</v>
      </c>
      <c r="D146" s="200">
        <f>ROUNDDOWN('RASHODI 2022'!D146*1.041,-2)</f>
        <v>0</v>
      </c>
      <c r="E146" s="200">
        <f>ROUNDDOWN('RASHODI 2022'!E146*1.041,-2)</f>
        <v>0</v>
      </c>
      <c r="F146" s="200">
        <f>ROUNDDOWN('RASHODI 2022'!F146*1.041,-2)</f>
        <v>0</v>
      </c>
      <c r="G146" s="200">
        <f>ROUNDDOWN('RASHODI 2022'!G146*1.041,-2)</f>
        <v>0</v>
      </c>
      <c r="H146" s="200">
        <f>ROUNDDOWN('RASHODI 2022'!H146*1.041,-2)</f>
        <v>0</v>
      </c>
      <c r="I146" s="200">
        <f>ROUNDDOWN('RASHODI 2022'!I146*1.041,-2)</f>
        <v>0</v>
      </c>
      <c r="J146" s="200">
        <f>ROUNDDOWN('RASHODI 2022'!J146*1.041,-2)</f>
        <v>0</v>
      </c>
      <c r="K146" s="200">
        <f>ROUNDDOWN('RASHODI 2022'!K146*1.041,-2)</f>
        <v>0</v>
      </c>
      <c r="L146" s="200">
        <f>ROUNDDOWN('RASHODI 2022'!L146*1.041,-2)</f>
        <v>0</v>
      </c>
      <c r="M146" s="200">
        <f>ROUNDDOWN('RASHODI 2022'!M146*1.041,-2)</f>
        <v>0</v>
      </c>
      <c r="N146" s="200">
        <f>ROUNDDOWN('RASHODI 2022'!N146*1.041,-2)</f>
        <v>0</v>
      </c>
      <c r="O146" s="200">
        <f>ROUNDDOWN('RASHODI 2022'!O146*1.041,-2)</f>
        <v>0</v>
      </c>
      <c r="P146" s="200">
        <f>ROUNDDOWN('RASHODI 2022'!P146*1.041,-2)</f>
        <v>0</v>
      </c>
      <c r="Q146" s="200">
        <f>ROUNDDOWN('RASHODI 2022'!Q146*1.041,-2)</f>
        <v>0</v>
      </c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172"/>
      <c r="AD146" s="172"/>
      <c r="AE146" s="172"/>
      <c r="AF146" s="172"/>
    </row>
    <row r="147" spans="1:32" s="174" customFormat="1" ht="35.1" customHeight="1">
      <c r="A147" s="202" t="s">
        <v>181</v>
      </c>
      <c r="B147" s="209" t="s">
        <v>31</v>
      </c>
      <c r="C147" s="210" t="s">
        <v>32</v>
      </c>
      <c r="D147" s="177">
        <f>ROUNDDOWN('RASHODI 2022'!D147*1.041,-2)</f>
        <v>0</v>
      </c>
      <c r="E147" s="205">
        <f>ROUNDDOWN('RASHODI 2022'!E147*1.041,-2)</f>
        <v>0</v>
      </c>
      <c r="F147" s="206">
        <f>ROUNDDOWN('RASHODI 2022'!F147*1.041,-2)</f>
        <v>0</v>
      </c>
      <c r="G147" s="207">
        <f>ROUNDDOWN('RASHODI 2022'!G147*1.041,-2)</f>
        <v>0</v>
      </c>
      <c r="H147" s="179">
        <f>ROUNDDOWN('RASHODI 2022'!H147*1.041,-2)</f>
        <v>0</v>
      </c>
      <c r="I147" s="179">
        <f>ROUNDDOWN('RASHODI 2022'!I147*1.041,-2)</f>
        <v>0</v>
      </c>
      <c r="J147" s="179">
        <f>ROUNDDOWN('RASHODI 2022'!J147*1.041,-2)</f>
        <v>0</v>
      </c>
      <c r="K147" s="179">
        <f>ROUNDDOWN('RASHODI 2022'!K147*1.041,-2)</f>
        <v>0</v>
      </c>
      <c r="L147" s="179">
        <f>ROUNDDOWN('RASHODI 2022'!L147*1.041,-2)</f>
        <v>0</v>
      </c>
      <c r="M147" s="179">
        <f>ROUNDDOWN('RASHODI 2022'!M147*1.041,-2)</f>
        <v>0</v>
      </c>
      <c r="N147" s="179">
        <f>ROUNDDOWN('RASHODI 2022'!N147*1.041,-2)</f>
        <v>0</v>
      </c>
      <c r="O147" s="179">
        <f>ROUNDDOWN('RASHODI 2022'!O147*1.041,-2)</f>
        <v>0</v>
      </c>
      <c r="P147" s="179">
        <f>ROUNDDOWN('RASHODI 2022'!P147*1.041,-2)</f>
        <v>0</v>
      </c>
      <c r="Q147" s="179">
        <f>ROUNDDOWN('RASHODI 2022'!Q147*1.041,-2)</f>
        <v>0</v>
      </c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1"/>
      <c r="AD147" s="181"/>
      <c r="AE147" s="181"/>
      <c r="AF147" s="181"/>
    </row>
    <row r="148" spans="1:32" s="167" customFormat="1" ht="35.1" customHeight="1">
      <c r="A148" s="197"/>
      <c r="B148" s="208" t="s">
        <v>152</v>
      </c>
      <c r="C148" s="211" t="s">
        <v>173</v>
      </c>
      <c r="D148" s="200">
        <f>ROUNDDOWN('RASHODI 2022'!D148*1.041,-2)</f>
        <v>0</v>
      </c>
      <c r="E148" s="200">
        <f>ROUNDDOWN('RASHODI 2022'!E148*1.041,-2)</f>
        <v>0</v>
      </c>
      <c r="F148" s="200">
        <f>ROUNDDOWN('RASHODI 2022'!F148*1.041,-2)</f>
        <v>0</v>
      </c>
      <c r="G148" s="200">
        <f>ROUNDDOWN('RASHODI 2022'!G148*1.041,-2)</f>
        <v>0</v>
      </c>
      <c r="H148" s="200">
        <f>ROUNDDOWN('RASHODI 2022'!H148*1.041,-2)</f>
        <v>0</v>
      </c>
      <c r="I148" s="200">
        <f>ROUNDDOWN('RASHODI 2022'!I148*1.041,-2)</f>
        <v>0</v>
      </c>
      <c r="J148" s="200">
        <f>ROUNDDOWN('RASHODI 2022'!J148*1.041,-2)</f>
        <v>0</v>
      </c>
      <c r="K148" s="200">
        <f>ROUNDDOWN('RASHODI 2022'!K148*1.041,-2)</f>
        <v>0</v>
      </c>
      <c r="L148" s="200">
        <f>ROUNDDOWN('RASHODI 2022'!L148*1.041,-2)</f>
        <v>0</v>
      </c>
      <c r="M148" s="200">
        <f>ROUNDDOWN('RASHODI 2022'!M148*1.041,-2)</f>
        <v>0</v>
      </c>
      <c r="N148" s="200">
        <f>ROUNDDOWN('RASHODI 2022'!N148*1.041,-2)</f>
        <v>0</v>
      </c>
      <c r="O148" s="200">
        <f>ROUNDDOWN('RASHODI 2022'!O148*1.041,-2)</f>
        <v>0</v>
      </c>
      <c r="P148" s="200">
        <f>ROUNDDOWN('RASHODI 2022'!P148*1.041,-2)</f>
        <v>0</v>
      </c>
      <c r="Q148" s="200">
        <f>ROUNDDOWN('RASHODI 2022'!Q148*1.041,-2)</f>
        <v>0</v>
      </c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172"/>
      <c r="AD148" s="172"/>
      <c r="AE148" s="172"/>
      <c r="AF148" s="172"/>
    </row>
    <row r="149" spans="1:32" s="174" customFormat="1" ht="35.1" customHeight="1">
      <c r="A149" s="202" t="s">
        <v>168</v>
      </c>
      <c r="B149" s="209" t="s">
        <v>153</v>
      </c>
      <c r="C149" s="210" t="s">
        <v>174</v>
      </c>
      <c r="D149" s="177">
        <f>ROUNDDOWN('RASHODI 2022'!D149*1.041,-2)</f>
        <v>0</v>
      </c>
      <c r="E149" s="205">
        <f>ROUNDDOWN('RASHODI 2022'!E149*1.041,-2)</f>
        <v>0</v>
      </c>
      <c r="F149" s="206">
        <f>ROUNDDOWN('RASHODI 2022'!F149*1.041,-2)</f>
        <v>0</v>
      </c>
      <c r="G149" s="207">
        <f>ROUNDDOWN('RASHODI 2022'!G149*1.041,-2)</f>
        <v>0</v>
      </c>
      <c r="H149" s="179">
        <f>ROUNDDOWN('RASHODI 2022'!H149*1.041,-2)</f>
        <v>0</v>
      </c>
      <c r="I149" s="179">
        <f>ROUNDDOWN('RASHODI 2022'!I149*1.041,-2)</f>
        <v>0</v>
      </c>
      <c r="J149" s="179">
        <f>ROUNDDOWN('RASHODI 2022'!J149*1.041,-2)</f>
        <v>0</v>
      </c>
      <c r="K149" s="179">
        <f>ROUNDDOWN('RASHODI 2022'!K149*1.041,-2)</f>
        <v>0</v>
      </c>
      <c r="L149" s="179">
        <f>ROUNDDOWN('RASHODI 2022'!L149*1.041,-2)</f>
        <v>0</v>
      </c>
      <c r="M149" s="179">
        <f>ROUNDDOWN('RASHODI 2022'!M149*1.041,-2)</f>
        <v>0</v>
      </c>
      <c r="N149" s="179">
        <f>ROUNDDOWN('RASHODI 2022'!N149*1.041,-2)</f>
        <v>0</v>
      </c>
      <c r="O149" s="179">
        <f>ROUNDDOWN('RASHODI 2022'!O149*1.041,-2)</f>
        <v>0</v>
      </c>
      <c r="P149" s="179">
        <f>ROUNDDOWN('RASHODI 2022'!P149*1.041,-2)</f>
        <v>0</v>
      </c>
      <c r="Q149" s="179">
        <f>ROUNDDOWN('RASHODI 2022'!Q149*1.041,-2)</f>
        <v>0</v>
      </c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1"/>
      <c r="AD149" s="181"/>
      <c r="AE149" s="181"/>
      <c r="AF149" s="181"/>
    </row>
    <row r="150" spans="1:32" s="167" customFormat="1" ht="35.1" customHeight="1">
      <c r="A150" s="197"/>
      <c r="B150" s="208" t="s">
        <v>154</v>
      </c>
      <c r="C150" s="199" t="s">
        <v>120</v>
      </c>
      <c r="D150" s="200">
        <f>ROUNDDOWN('RASHODI 2022'!D150*1.041,-2)</f>
        <v>0</v>
      </c>
      <c r="E150" s="200">
        <f>ROUNDDOWN('RASHODI 2022'!E150*1.041,-2)</f>
        <v>0</v>
      </c>
      <c r="F150" s="200">
        <f>ROUNDDOWN('RASHODI 2022'!F150*1.041,-2)</f>
        <v>0</v>
      </c>
      <c r="G150" s="200">
        <f>ROUNDDOWN('RASHODI 2022'!G150*1.041,-2)</f>
        <v>0</v>
      </c>
      <c r="H150" s="200">
        <f>ROUNDDOWN('RASHODI 2022'!H150*1.041,-2)</f>
        <v>0</v>
      </c>
      <c r="I150" s="200">
        <f>ROUNDDOWN('RASHODI 2022'!I150*1.041,-2)</f>
        <v>0</v>
      </c>
      <c r="J150" s="200">
        <f>ROUNDDOWN('RASHODI 2022'!J150*1.041,-2)</f>
        <v>0</v>
      </c>
      <c r="K150" s="200">
        <f>ROUNDDOWN('RASHODI 2022'!K150*1.041,-2)</f>
        <v>0</v>
      </c>
      <c r="L150" s="200">
        <f>ROUNDDOWN('RASHODI 2022'!L150*1.041,-2)</f>
        <v>0</v>
      </c>
      <c r="M150" s="200">
        <f>ROUNDDOWN('RASHODI 2022'!M150*1.041,-2)</f>
        <v>0</v>
      </c>
      <c r="N150" s="200">
        <f>ROUNDDOWN('RASHODI 2022'!N150*1.041,-2)</f>
        <v>0</v>
      </c>
      <c r="O150" s="200">
        <f>ROUNDDOWN('RASHODI 2022'!O150*1.041,-2)</f>
        <v>0</v>
      </c>
      <c r="P150" s="200">
        <f>ROUNDDOWN('RASHODI 2022'!P150*1.041,-2)</f>
        <v>0</v>
      </c>
      <c r="Q150" s="200">
        <f>ROUNDDOWN('RASHODI 2022'!Q150*1.041,-2)</f>
        <v>0</v>
      </c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172"/>
      <c r="AD150" s="172"/>
      <c r="AE150" s="172"/>
      <c r="AF150" s="172"/>
    </row>
    <row r="151" spans="1:32" s="174" customFormat="1" ht="35.1" customHeight="1">
      <c r="A151" s="202" t="s">
        <v>182</v>
      </c>
      <c r="B151" s="209" t="s">
        <v>155</v>
      </c>
      <c r="C151" s="210" t="s">
        <v>34</v>
      </c>
      <c r="D151" s="177">
        <f>ROUNDDOWN('RASHODI 2022'!D151*1.041,-2)</f>
        <v>0</v>
      </c>
      <c r="E151" s="205">
        <f>ROUNDDOWN('RASHODI 2022'!E151*1.041,-2)</f>
        <v>0</v>
      </c>
      <c r="F151" s="206">
        <f>ROUNDDOWN('RASHODI 2022'!F151*1.041,-2)</f>
        <v>0</v>
      </c>
      <c r="G151" s="207">
        <f>ROUNDDOWN('RASHODI 2022'!G151*1.041,-2)</f>
        <v>0</v>
      </c>
      <c r="H151" s="179">
        <f>ROUNDDOWN('RASHODI 2022'!H151*1.041,-2)</f>
        <v>0</v>
      </c>
      <c r="I151" s="179">
        <f>ROUNDDOWN('RASHODI 2022'!I151*1.041,-2)</f>
        <v>0</v>
      </c>
      <c r="J151" s="179">
        <f>ROUNDDOWN('RASHODI 2022'!J151*1.041,-2)</f>
        <v>0</v>
      </c>
      <c r="K151" s="179">
        <f>ROUNDDOWN('RASHODI 2022'!K151*1.041,-2)</f>
        <v>0</v>
      </c>
      <c r="L151" s="179">
        <f>ROUNDDOWN('RASHODI 2022'!L151*1.041,-2)</f>
        <v>0</v>
      </c>
      <c r="M151" s="179">
        <f>ROUNDDOWN('RASHODI 2022'!M151*1.041,-2)</f>
        <v>0</v>
      </c>
      <c r="N151" s="179">
        <f>ROUNDDOWN('RASHODI 2022'!N151*1.041,-2)</f>
        <v>0</v>
      </c>
      <c r="O151" s="179">
        <f>ROUNDDOWN('RASHODI 2022'!O151*1.041,-2)</f>
        <v>0</v>
      </c>
      <c r="P151" s="179">
        <f>ROUNDDOWN('RASHODI 2022'!P151*1.041,-2)</f>
        <v>0</v>
      </c>
      <c r="Q151" s="179">
        <f>ROUNDDOWN('RASHODI 2022'!Q151*1.041,-2)</f>
        <v>0</v>
      </c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1"/>
      <c r="AD151" s="181"/>
      <c r="AE151" s="181"/>
      <c r="AF151" s="181"/>
    </row>
    <row r="152" spans="1:32" s="167" customFormat="1" ht="35.1" customHeight="1">
      <c r="A152" s="197"/>
      <c r="B152" s="198" t="s">
        <v>159</v>
      </c>
      <c r="C152" s="199" t="s">
        <v>122</v>
      </c>
      <c r="D152" s="200">
        <f>ROUNDDOWN('RASHODI 2022'!D152*1.041,-2)</f>
        <v>0</v>
      </c>
      <c r="E152" s="200">
        <f>ROUNDDOWN('RASHODI 2022'!E152*1.041,-2)</f>
        <v>0</v>
      </c>
      <c r="F152" s="200">
        <f>ROUNDDOWN('RASHODI 2022'!F152*1.041,-2)</f>
        <v>0</v>
      </c>
      <c r="G152" s="200">
        <f>ROUNDDOWN('RASHODI 2022'!G152*1.041,-2)</f>
        <v>0</v>
      </c>
      <c r="H152" s="200">
        <f>ROUNDDOWN('RASHODI 2022'!H152*1.041,-2)</f>
        <v>0</v>
      </c>
      <c r="I152" s="200">
        <f>ROUNDDOWN('RASHODI 2022'!I152*1.041,-2)</f>
        <v>0</v>
      </c>
      <c r="J152" s="200">
        <f>ROUNDDOWN('RASHODI 2022'!J152*1.041,-2)</f>
        <v>0</v>
      </c>
      <c r="K152" s="200">
        <f>ROUNDDOWN('RASHODI 2022'!K152*1.041,-2)</f>
        <v>0</v>
      </c>
      <c r="L152" s="200">
        <f>ROUNDDOWN('RASHODI 2022'!L152*1.041,-2)</f>
        <v>0</v>
      </c>
      <c r="M152" s="200">
        <f>ROUNDDOWN('RASHODI 2022'!M152*1.041,-2)</f>
        <v>0</v>
      </c>
      <c r="N152" s="200">
        <f>ROUNDDOWN('RASHODI 2022'!N152*1.041,-2)</f>
        <v>0</v>
      </c>
      <c r="O152" s="200">
        <f>ROUNDDOWN('RASHODI 2022'!O152*1.041,-2)</f>
        <v>0</v>
      </c>
      <c r="P152" s="200">
        <f>ROUNDDOWN('RASHODI 2022'!P152*1.041,-2)</f>
        <v>0</v>
      </c>
      <c r="Q152" s="200">
        <f>ROUNDDOWN('RASHODI 2022'!Q152*1.041,-2)</f>
        <v>0</v>
      </c>
      <c r="R152" s="180"/>
      <c r="S152" s="317"/>
      <c r="T152" s="318"/>
      <c r="U152" s="201"/>
      <c r="V152" s="201"/>
      <c r="W152" s="201"/>
      <c r="X152" s="201"/>
      <c r="Y152" s="201"/>
      <c r="Z152" s="201"/>
      <c r="AA152" s="201"/>
      <c r="AB152" s="201"/>
      <c r="AC152" s="172"/>
      <c r="AD152" s="172"/>
      <c r="AE152" s="172"/>
      <c r="AF152" s="172"/>
    </row>
    <row r="153" spans="1:32" s="174" customFormat="1" ht="35.1" customHeight="1">
      <c r="A153" s="202" t="s">
        <v>169</v>
      </c>
      <c r="B153" s="203" t="s">
        <v>160</v>
      </c>
      <c r="C153" s="212" t="s">
        <v>47</v>
      </c>
      <c r="D153" s="177">
        <f>ROUNDDOWN('RASHODI 2022'!D153*1.041,-2)</f>
        <v>0</v>
      </c>
      <c r="E153" s="205">
        <f>ROUNDDOWN('RASHODI 2022'!E153*1.041,-2)</f>
        <v>0</v>
      </c>
      <c r="F153" s="213">
        <f>ROUNDDOWN('RASHODI 2022'!F153*1.041,-2)</f>
        <v>0</v>
      </c>
      <c r="G153" s="207">
        <f>ROUNDDOWN('RASHODI 2022'!G153*1.041,-2)</f>
        <v>0</v>
      </c>
      <c r="H153" s="179">
        <f>ROUNDDOWN('RASHODI 2022'!H153*1.041,-2)</f>
        <v>0</v>
      </c>
      <c r="I153" s="179">
        <f>ROUNDDOWN('RASHODI 2022'!I153*1.041,-2)</f>
        <v>0</v>
      </c>
      <c r="J153" s="179">
        <f>ROUNDDOWN('RASHODI 2022'!J153*1.041,-2)</f>
        <v>0</v>
      </c>
      <c r="K153" s="179">
        <f>ROUNDDOWN('RASHODI 2022'!K153*1.041,-2)</f>
        <v>0</v>
      </c>
      <c r="L153" s="179">
        <f>ROUNDDOWN('RASHODI 2022'!L153*1.041,-2)</f>
        <v>0</v>
      </c>
      <c r="M153" s="179">
        <f>ROUNDDOWN('RASHODI 2022'!M153*1.041,-2)</f>
        <v>0</v>
      </c>
      <c r="N153" s="179">
        <f>ROUNDDOWN('RASHODI 2022'!N153*1.041,-2)</f>
        <v>0</v>
      </c>
      <c r="O153" s="179">
        <f>ROUNDDOWN('RASHODI 2022'!O153*1.041,-2)</f>
        <v>0</v>
      </c>
      <c r="P153" s="179">
        <f>ROUNDDOWN('RASHODI 2022'!P153*1.041,-2)</f>
        <v>0</v>
      </c>
      <c r="Q153" s="179">
        <f>ROUNDDOWN('RASHODI 2022'!Q153*1.041,-2)</f>
        <v>0</v>
      </c>
      <c r="R153" s="180"/>
      <c r="S153" s="339" t="s">
        <v>352</v>
      </c>
      <c r="T153" s="340"/>
      <c r="U153" s="180"/>
      <c r="V153" s="180"/>
      <c r="W153" s="180"/>
      <c r="X153" s="180"/>
      <c r="Y153" s="180"/>
      <c r="Z153" s="180"/>
      <c r="AA153" s="180"/>
      <c r="AB153" s="180"/>
      <c r="AC153" s="181"/>
      <c r="AD153" s="181"/>
      <c r="AE153" s="181"/>
      <c r="AF153" s="181"/>
    </row>
    <row r="154" spans="1:32" s="166" customFormat="1" ht="35.1" customHeight="1">
      <c r="A154" s="324" t="s">
        <v>382</v>
      </c>
      <c r="B154" s="325"/>
      <c r="C154" s="325"/>
      <c r="D154" s="195">
        <f>ROUNDDOWN('RASHODI 2022'!D154*1.041,-2)</f>
        <v>0</v>
      </c>
      <c r="E154" s="195">
        <f>ROUNDDOWN('RASHODI 2022'!E154*1.041,-2)</f>
        <v>0</v>
      </c>
      <c r="F154" s="195">
        <f>ROUNDDOWN('RASHODI 2022'!F154*1.041,-2)</f>
        <v>0</v>
      </c>
      <c r="G154" s="195">
        <f>ROUNDDOWN('RASHODI 2022'!G154*1.041,-2)</f>
        <v>0</v>
      </c>
      <c r="H154" s="195">
        <f>ROUNDDOWN('RASHODI 2022'!H154*1.041,-2)</f>
        <v>0</v>
      </c>
      <c r="I154" s="195">
        <f>ROUNDDOWN('RASHODI 2022'!I154*1.041,-2)</f>
        <v>0</v>
      </c>
      <c r="J154" s="195">
        <f>ROUNDDOWN('RASHODI 2022'!J154*1.041,-2)</f>
        <v>0</v>
      </c>
      <c r="K154" s="195">
        <f>ROUNDDOWN('RASHODI 2022'!K154*1.041,-2)</f>
        <v>0</v>
      </c>
      <c r="L154" s="195">
        <f>ROUNDDOWN('RASHODI 2022'!L154*1.041,-2)</f>
        <v>0</v>
      </c>
      <c r="M154" s="195">
        <f>ROUNDDOWN('RASHODI 2022'!M154*1.041,-2)</f>
        <v>0</v>
      </c>
      <c r="N154" s="195">
        <f>ROUNDDOWN('RASHODI 2022'!N154*1.041,-2)</f>
        <v>0</v>
      </c>
      <c r="O154" s="195">
        <f>ROUNDDOWN('RASHODI 2022'!O154*1.041,-2)</f>
        <v>0</v>
      </c>
      <c r="P154" s="195">
        <f>ROUNDDOWN('RASHODI 2022'!P154*1.041,-2)</f>
        <v>0</v>
      </c>
      <c r="Q154" s="195">
        <f>ROUNDDOWN('RASHODI 2022'!Q154*1.041,-2)</f>
        <v>0</v>
      </c>
      <c r="R154" s="338"/>
      <c r="S154" s="338"/>
      <c r="T154" s="338"/>
      <c r="U154" s="196"/>
      <c r="V154" s="196"/>
      <c r="W154" s="196"/>
      <c r="X154" s="196"/>
      <c r="Y154" s="196"/>
      <c r="Z154" s="196"/>
      <c r="AA154" s="196"/>
      <c r="AB154" s="196"/>
      <c r="AC154" s="165"/>
      <c r="AD154" s="165"/>
      <c r="AE154" s="165"/>
      <c r="AF154" s="165"/>
    </row>
    <row r="155" spans="1:32" s="167" customFormat="1" ht="35.1" customHeight="1">
      <c r="A155" s="197"/>
      <c r="B155" s="208" t="s">
        <v>148</v>
      </c>
      <c r="C155" s="199" t="s">
        <v>149</v>
      </c>
      <c r="D155" s="200">
        <f>ROUNDDOWN('RASHODI 2022'!D155*1.041,-2)</f>
        <v>0</v>
      </c>
      <c r="E155" s="200">
        <f>ROUNDDOWN('RASHODI 2022'!E155*1.041,-2)</f>
        <v>0</v>
      </c>
      <c r="F155" s="200">
        <f>ROUNDDOWN('RASHODI 2022'!F155*1.041,-2)</f>
        <v>0</v>
      </c>
      <c r="G155" s="200">
        <f>ROUNDDOWN('RASHODI 2022'!G155*1.041,-2)</f>
        <v>0</v>
      </c>
      <c r="H155" s="200">
        <f>ROUNDDOWN('RASHODI 2022'!H155*1.041,-2)</f>
        <v>0</v>
      </c>
      <c r="I155" s="200">
        <f>ROUNDDOWN('RASHODI 2022'!I155*1.041,-2)</f>
        <v>0</v>
      </c>
      <c r="J155" s="200">
        <f>ROUNDDOWN('RASHODI 2022'!J155*1.041,-2)</f>
        <v>0</v>
      </c>
      <c r="K155" s="200">
        <f>ROUNDDOWN('RASHODI 2022'!K155*1.041,-2)</f>
        <v>0</v>
      </c>
      <c r="L155" s="200">
        <f>ROUNDDOWN('RASHODI 2022'!L155*1.041,-2)</f>
        <v>0</v>
      </c>
      <c r="M155" s="200">
        <f>ROUNDDOWN('RASHODI 2022'!M155*1.041,-2)</f>
        <v>0</v>
      </c>
      <c r="N155" s="200">
        <f>ROUNDDOWN('RASHODI 2022'!N155*1.041,-2)</f>
        <v>0</v>
      </c>
      <c r="O155" s="200">
        <f>ROUNDDOWN('RASHODI 2022'!O155*1.041,-2)</f>
        <v>0</v>
      </c>
      <c r="P155" s="200">
        <f>ROUNDDOWN('RASHODI 2022'!P155*1.041,-2)</f>
        <v>0</v>
      </c>
      <c r="Q155" s="200">
        <f>ROUNDDOWN('RASHODI 2022'!Q155*1.041,-2)</f>
        <v>0</v>
      </c>
      <c r="R155" s="338"/>
      <c r="S155" s="338"/>
      <c r="T155" s="338"/>
      <c r="U155" s="201"/>
      <c r="V155" s="201"/>
      <c r="W155" s="201"/>
      <c r="X155" s="201"/>
      <c r="Y155" s="201"/>
      <c r="Z155" s="201"/>
      <c r="AA155" s="201"/>
      <c r="AB155" s="201"/>
      <c r="AC155" s="172"/>
      <c r="AD155" s="172"/>
      <c r="AE155" s="172"/>
      <c r="AF155" s="172"/>
    </row>
    <row r="156" spans="1:32" s="174" customFormat="1" ht="35.1" customHeight="1">
      <c r="A156" s="202"/>
      <c r="B156" s="209" t="s">
        <v>150</v>
      </c>
      <c r="C156" s="210" t="s">
        <v>30</v>
      </c>
      <c r="D156" s="177">
        <f>ROUNDDOWN('RASHODI 2022'!D156*1.041,-2)</f>
        <v>0</v>
      </c>
      <c r="E156" s="205">
        <f>ROUNDDOWN('RASHODI 2022'!E156*1.041,-2)</f>
        <v>0</v>
      </c>
      <c r="F156" s="213">
        <f>ROUNDDOWN('RASHODI 2022'!F156*1.041,-2)</f>
        <v>0</v>
      </c>
      <c r="G156" s="207">
        <f>ROUNDDOWN('RASHODI 2022'!G156*1.041,-2)</f>
        <v>0</v>
      </c>
      <c r="H156" s="178">
        <f>ROUNDDOWN('RASHODI 2022'!H156*1.041,-2)</f>
        <v>0</v>
      </c>
      <c r="I156" s="178">
        <f>ROUNDDOWN('RASHODI 2022'!I156*1.041,-2)</f>
        <v>0</v>
      </c>
      <c r="J156" s="178">
        <f>ROUNDDOWN('RASHODI 2022'!J156*1.041,-2)</f>
        <v>0</v>
      </c>
      <c r="K156" s="178">
        <f>ROUNDDOWN('RASHODI 2022'!K156*1.041,-2)</f>
        <v>0</v>
      </c>
      <c r="L156" s="178">
        <f>ROUNDDOWN('RASHODI 2022'!L156*1.041,-2)</f>
        <v>0</v>
      </c>
      <c r="M156" s="206">
        <f>ROUNDDOWN('RASHODI 2022'!M156*1.041,-2)</f>
        <v>0</v>
      </c>
      <c r="N156" s="254">
        <f>ROUNDDOWN('RASHODI 2022'!N156*1.041,-2)</f>
        <v>0</v>
      </c>
      <c r="O156" s="178">
        <f>ROUNDDOWN('RASHODI 2022'!O156*1.041,-2)</f>
        <v>0</v>
      </c>
      <c r="P156" s="178">
        <f>ROUNDDOWN('RASHODI 2022'!P156*1.041,-2)</f>
        <v>0</v>
      </c>
      <c r="Q156" s="178">
        <f>ROUNDDOWN('RASHODI 2022'!Q156*1.041,-2)</f>
        <v>0</v>
      </c>
      <c r="R156" s="338"/>
      <c r="S156" s="338"/>
      <c r="T156" s="338"/>
      <c r="U156" s="180"/>
      <c r="V156" s="180"/>
      <c r="W156" s="180"/>
      <c r="X156" s="180"/>
      <c r="Y156" s="180"/>
      <c r="Z156" s="180"/>
      <c r="AA156" s="180"/>
      <c r="AB156" s="180"/>
      <c r="AC156" s="181"/>
      <c r="AD156" s="181"/>
      <c r="AE156" s="181"/>
      <c r="AF156" s="181"/>
    </row>
    <row r="157" spans="1:32" s="167" customFormat="1" ht="35.1" customHeight="1">
      <c r="A157" s="197"/>
      <c r="B157" s="208" t="s">
        <v>151</v>
      </c>
      <c r="C157" s="199" t="s">
        <v>32</v>
      </c>
      <c r="D157" s="200">
        <f>ROUNDDOWN('RASHODI 2022'!D157*1.041,-2)</f>
        <v>0</v>
      </c>
      <c r="E157" s="200">
        <f>ROUNDDOWN('RASHODI 2022'!E157*1.041,-2)</f>
        <v>0</v>
      </c>
      <c r="F157" s="200">
        <f>ROUNDDOWN('RASHODI 2022'!F157*1.041,-2)</f>
        <v>0</v>
      </c>
      <c r="G157" s="200">
        <f>ROUNDDOWN('RASHODI 2022'!G157*1.041,-2)</f>
        <v>0</v>
      </c>
      <c r="H157" s="200">
        <f>ROUNDDOWN('RASHODI 2022'!H157*1.041,-2)</f>
        <v>0</v>
      </c>
      <c r="I157" s="200">
        <f>ROUNDDOWN('RASHODI 2022'!I157*1.041,-2)</f>
        <v>0</v>
      </c>
      <c r="J157" s="200">
        <f>ROUNDDOWN('RASHODI 2022'!J157*1.041,-2)</f>
        <v>0</v>
      </c>
      <c r="K157" s="200">
        <f>ROUNDDOWN('RASHODI 2022'!K157*1.041,-2)</f>
        <v>0</v>
      </c>
      <c r="L157" s="200">
        <f>ROUNDDOWN('RASHODI 2022'!L157*1.041,-2)</f>
        <v>0</v>
      </c>
      <c r="M157" s="200">
        <f>ROUNDDOWN('RASHODI 2022'!M157*1.041,-2)</f>
        <v>0</v>
      </c>
      <c r="N157" s="200">
        <f>ROUNDDOWN('RASHODI 2022'!N157*1.041,-2)</f>
        <v>0</v>
      </c>
      <c r="O157" s="200">
        <f>ROUNDDOWN('RASHODI 2022'!O157*1.041,-2)</f>
        <v>0</v>
      </c>
      <c r="P157" s="200">
        <f>ROUNDDOWN('RASHODI 2022'!P157*1.041,-2)</f>
        <v>0</v>
      </c>
      <c r="Q157" s="200">
        <f>ROUNDDOWN('RASHODI 2022'!Q157*1.041,-2)</f>
        <v>0</v>
      </c>
      <c r="R157" s="338"/>
      <c r="S157" s="338"/>
      <c r="T157" s="338"/>
      <c r="U157" s="201"/>
      <c r="V157" s="201"/>
      <c r="W157" s="201"/>
      <c r="X157" s="201"/>
      <c r="Y157" s="201"/>
      <c r="Z157" s="201"/>
      <c r="AA157" s="201"/>
      <c r="AB157" s="201"/>
      <c r="AC157" s="172"/>
      <c r="AD157" s="172"/>
      <c r="AE157" s="172"/>
      <c r="AF157" s="172"/>
    </row>
    <row r="158" spans="1:32" s="174" customFormat="1" ht="35.1" customHeight="1">
      <c r="A158" s="202"/>
      <c r="B158" s="209" t="s">
        <v>31</v>
      </c>
      <c r="C158" s="210" t="s">
        <v>32</v>
      </c>
      <c r="D158" s="177">
        <f>ROUNDDOWN('RASHODI 2022'!D158*1.041,-2)</f>
        <v>0</v>
      </c>
      <c r="E158" s="205">
        <f>ROUNDDOWN('RASHODI 2022'!E158*1.041,-2)</f>
        <v>0</v>
      </c>
      <c r="F158" s="205">
        <f>ROUNDDOWN('RASHODI 2022'!F158*1.041,-2)</f>
        <v>0</v>
      </c>
      <c r="G158" s="207">
        <f>ROUNDDOWN('RASHODI 2022'!G158*1.041,-2)</f>
        <v>0</v>
      </c>
      <c r="H158" s="178">
        <f>ROUNDDOWN('RASHODI 2022'!H158*1.041,-2)</f>
        <v>0</v>
      </c>
      <c r="I158" s="178">
        <f>ROUNDDOWN('RASHODI 2022'!I158*1.041,-2)</f>
        <v>0</v>
      </c>
      <c r="J158" s="178">
        <f>ROUNDDOWN('RASHODI 2022'!J158*1.041,-2)</f>
        <v>0</v>
      </c>
      <c r="K158" s="178">
        <f>ROUNDDOWN('RASHODI 2022'!K158*1.041,-2)</f>
        <v>0</v>
      </c>
      <c r="L158" s="178">
        <f>ROUNDDOWN('RASHODI 2022'!L158*1.041,-2)</f>
        <v>0</v>
      </c>
      <c r="M158" s="206">
        <f>ROUNDDOWN('RASHODI 2022'!M158*1.041,-2)</f>
        <v>0</v>
      </c>
      <c r="N158" s="254">
        <f>ROUNDDOWN('RASHODI 2022'!N158*1.041,-2)</f>
        <v>0</v>
      </c>
      <c r="O158" s="178">
        <f>ROUNDDOWN('RASHODI 2022'!O158*1.041,-2)</f>
        <v>0</v>
      </c>
      <c r="P158" s="178">
        <f>ROUNDDOWN('RASHODI 2022'!P158*1.041,-2)</f>
        <v>0</v>
      </c>
      <c r="Q158" s="178">
        <f>ROUNDDOWN('RASHODI 2022'!Q158*1.041,-2)</f>
        <v>0</v>
      </c>
      <c r="R158" s="338"/>
      <c r="S158" s="338"/>
      <c r="T158" s="338"/>
      <c r="U158" s="180"/>
      <c r="V158" s="180"/>
      <c r="W158" s="180"/>
      <c r="X158" s="180"/>
      <c r="Y158" s="180"/>
      <c r="Z158" s="180"/>
      <c r="AA158" s="180"/>
      <c r="AB158" s="180"/>
      <c r="AC158" s="181"/>
      <c r="AD158" s="181"/>
      <c r="AE158" s="181"/>
      <c r="AF158" s="181"/>
    </row>
    <row r="159" spans="1:32" s="167" customFormat="1" ht="35.1" customHeight="1">
      <c r="A159" s="197"/>
      <c r="B159" s="208" t="s">
        <v>152</v>
      </c>
      <c r="C159" s="211" t="s">
        <v>173</v>
      </c>
      <c r="D159" s="200">
        <f>ROUNDDOWN('RASHODI 2022'!D159*1.041,-2)</f>
        <v>0</v>
      </c>
      <c r="E159" s="200">
        <f>ROUNDDOWN('RASHODI 2022'!E159*1.041,-2)</f>
        <v>0</v>
      </c>
      <c r="F159" s="200">
        <f>ROUNDDOWN('RASHODI 2022'!F159*1.041,-2)</f>
        <v>0</v>
      </c>
      <c r="G159" s="200">
        <f>ROUNDDOWN('RASHODI 2022'!G159*1.041,-2)</f>
        <v>0</v>
      </c>
      <c r="H159" s="200">
        <f>ROUNDDOWN('RASHODI 2022'!H159*1.041,-2)</f>
        <v>0</v>
      </c>
      <c r="I159" s="200">
        <f>ROUNDDOWN('RASHODI 2022'!I159*1.041,-2)</f>
        <v>0</v>
      </c>
      <c r="J159" s="200">
        <f>ROUNDDOWN('RASHODI 2022'!J159*1.041,-2)</f>
        <v>0</v>
      </c>
      <c r="K159" s="200">
        <f>ROUNDDOWN('RASHODI 2022'!K159*1.041,-2)</f>
        <v>0</v>
      </c>
      <c r="L159" s="200">
        <f>ROUNDDOWN('RASHODI 2022'!L159*1.041,-2)</f>
        <v>0</v>
      </c>
      <c r="M159" s="200">
        <f>ROUNDDOWN('RASHODI 2022'!M159*1.041,-2)</f>
        <v>0</v>
      </c>
      <c r="N159" s="200">
        <f>ROUNDDOWN('RASHODI 2022'!N159*1.041,-2)</f>
        <v>0</v>
      </c>
      <c r="O159" s="200">
        <f>ROUNDDOWN('RASHODI 2022'!O159*1.041,-2)</f>
        <v>0</v>
      </c>
      <c r="P159" s="200">
        <f>ROUNDDOWN('RASHODI 2022'!P159*1.041,-2)</f>
        <v>0</v>
      </c>
      <c r="Q159" s="200">
        <f>ROUNDDOWN('RASHODI 2022'!Q159*1.041,-2)</f>
        <v>0</v>
      </c>
      <c r="R159" s="338"/>
      <c r="S159" s="338"/>
      <c r="T159" s="338"/>
      <c r="U159" s="201"/>
      <c r="V159" s="201"/>
      <c r="W159" s="201"/>
      <c r="X159" s="201"/>
      <c r="Y159" s="201"/>
      <c r="Z159" s="201"/>
      <c r="AA159" s="201"/>
      <c r="AB159" s="201"/>
      <c r="AC159" s="172"/>
      <c r="AD159" s="172"/>
      <c r="AE159" s="172"/>
      <c r="AF159" s="172"/>
    </row>
    <row r="160" spans="1:32" s="174" customFormat="1" ht="35.1" customHeight="1">
      <c r="A160" s="202"/>
      <c r="B160" s="209" t="s">
        <v>153</v>
      </c>
      <c r="C160" s="210" t="s">
        <v>174</v>
      </c>
      <c r="D160" s="177">
        <f>ROUNDDOWN('RASHODI 2022'!D160*1.041,-2)</f>
        <v>0</v>
      </c>
      <c r="E160" s="205">
        <f>ROUNDDOWN('RASHODI 2022'!E160*1.041,-2)</f>
        <v>0</v>
      </c>
      <c r="F160" s="205">
        <f>ROUNDDOWN('RASHODI 2022'!F160*1.041,-2)</f>
        <v>0</v>
      </c>
      <c r="G160" s="207">
        <f>ROUNDDOWN('RASHODI 2022'!G160*1.041,-2)</f>
        <v>0</v>
      </c>
      <c r="H160" s="178">
        <f>ROUNDDOWN('RASHODI 2022'!H160*1.041,-2)</f>
        <v>0</v>
      </c>
      <c r="I160" s="178">
        <f>ROUNDDOWN('RASHODI 2022'!I160*1.041,-2)</f>
        <v>0</v>
      </c>
      <c r="J160" s="178">
        <f>ROUNDDOWN('RASHODI 2022'!J160*1.041,-2)</f>
        <v>0</v>
      </c>
      <c r="K160" s="178">
        <f>ROUNDDOWN('RASHODI 2022'!K160*1.041,-2)</f>
        <v>0</v>
      </c>
      <c r="L160" s="178">
        <f>ROUNDDOWN('RASHODI 2022'!L160*1.041,-2)</f>
        <v>0</v>
      </c>
      <c r="M160" s="206">
        <f>ROUNDDOWN('RASHODI 2022'!M160*1.041,-2)</f>
        <v>0</v>
      </c>
      <c r="N160" s="254">
        <f>ROUNDDOWN('RASHODI 2022'!N160*1.041,-2)</f>
        <v>0</v>
      </c>
      <c r="O160" s="178">
        <f>ROUNDDOWN('RASHODI 2022'!O160*1.041,-2)</f>
        <v>0</v>
      </c>
      <c r="P160" s="178">
        <f>ROUNDDOWN('RASHODI 2022'!P160*1.041,-2)</f>
        <v>0</v>
      </c>
      <c r="Q160" s="178">
        <f>ROUNDDOWN('RASHODI 2022'!Q160*1.041,-2)</f>
        <v>0</v>
      </c>
      <c r="R160" s="338"/>
      <c r="S160" s="338"/>
      <c r="T160" s="338"/>
      <c r="U160" s="180"/>
      <c r="V160" s="180"/>
      <c r="W160" s="180"/>
      <c r="X160" s="180"/>
      <c r="Y160" s="180"/>
      <c r="Z160" s="180"/>
      <c r="AA160" s="180"/>
      <c r="AB160" s="180"/>
      <c r="AC160" s="181"/>
      <c r="AD160" s="181"/>
      <c r="AE160" s="181"/>
      <c r="AF160" s="181"/>
    </row>
    <row r="161" spans="1:33" s="214" customFormat="1" ht="35.1" customHeight="1">
      <c r="A161" s="197"/>
      <c r="B161" s="208" t="s">
        <v>154</v>
      </c>
      <c r="C161" s="199" t="s">
        <v>120</v>
      </c>
      <c r="D161" s="200">
        <f>ROUNDDOWN('RASHODI 2022'!D161*1.041,-2)</f>
        <v>0</v>
      </c>
      <c r="E161" s="200">
        <f>ROUNDDOWN('RASHODI 2022'!E161*1.041,-2)</f>
        <v>0</v>
      </c>
      <c r="F161" s="200">
        <f>ROUNDDOWN('RASHODI 2022'!F161*1.041,-2)</f>
        <v>0</v>
      </c>
      <c r="G161" s="200">
        <f>ROUNDDOWN('RASHODI 2022'!G161*1.041,-2)</f>
        <v>0</v>
      </c>
      <c r="H161" s="200">
        <f>ROUNDDOWN('RASHODI 2022'!H161*1.041,-2)</f>
        <v>0</v>
      </c>
      <c r="I161" s="200">
        <f>ROUNDDOWN('RASHODI 2022'!I161*1.041,-2)</f>
        <v>0</v>
      </c>
      <c r="J161" s="200">
        <f>ROUNDDOWN('RASHODI 2022'!J161*1.041,-2)</f>
        <v>0</v>
      </c>
      <c r="K161" s="200">
        <f>ROUNDDOWN('RASHODI 2022'!K161*1.041,-2)</f>
        <v>0</v>
      </c>
      <c r="L161" s="200">
        <f>ROUNDDOWN('RASHODI 2022'!L161*1.041,-2)</f>
        <v>0</v>
      </c>
      <c r="M161" s="200">
        <f>ROUNDDOWN('RASHODI 2022'!M161*1.041,-2)</f>
        <v>0</v>
      </c>
      <c r="N161" s="200">
        <f>ROUNDDOWN('RASHODI 2022'!N161*1.041,-2)</f>
        <v>0</v>
      </c>
      <c r="O161" s="200">
        <f>ROUNDDOWN('RASHODI 2022'!O161*1.041,-2)</f>
        <v>0</v>
      </c>
      <c r="P161" s="200">
        <f>ROUNDDOWN('RASHODI 2022'!P161*1.041,-2)</f>
        <v>0</v>
      </c>
      <c r="Q161" s="200">
        <f>ROUNDDOWN('RASHODI 2022'!Q161*1.041,-2)</f>
        <v>0</v>
      </c>
      <c r="R161" s="338"/>
      <c r="S161" s="338"/>
      <c r="T161" s="338"/>
      <c r="U161" s="201"/>
      <c r="V161" s="201"/>
      <c r="W161" s="201"/>
      <c r="X161" s="201"/>
      <c r="Y161" s="201"/>
      <c r="Z161" s="201"/>
      <c r="AA161" s="201"/>
      <c r="AB161" s="201"/>
      <c r="AC161" s="172"/>
      <c r="AD161" s="172"/>
      <c r="AE161" s="172"/>
      <c r="AF161" s="172"/>
    </row>
    <row r="162" spans="1:33" s="174" customFormat="1" ht="35.1" customHeight="1">
      <c r="B162" s="175">
        <v>3211</v>
      </c>
      <c r="C162" s="176" t="s">
        <v>33</v>
      </c>
      <c r="D162" s="177">
        <f>ROUNDDOWN('RASHODI 2022'!D162*1.041,-2)</f>
        <v>0</v>
      </c>
      <c r="E162" s="178">
        <f>ROUNDDOWN('RASHODI 2022'!E162*1.041,-2)</f>
        <v>0</v>
      </c>
      <c r="F162" s="178">
        <f>ROUNDDOWN('RASHODI 2022'!F162*1.041,-2)</f>
        <v>0</v>
      </c>
      <c r="G162" s="177">
        <f>ROUNDDOWN('RASHODI 2022'!G162*1.041,-2)</f>
        <v>0</v>
      </c>
      <c r="H162" s="178">
        <f>ROUNDDOWN('RASHODI 2022'!H162*1.041,-2)</f>
        <v>0</v>
      </c>
      <c r="I162" s="178">
        <f>ROUNDDOWN('RASHODI 2022'!I162*1.041,-2)</f>
        <v>0</v>
      </c>
      <c r="J162" s="178">
        <f>ROUNDDOWN('RASHODI 2022'!J162*1.041,-2)</f>
        <v>0</v>
      </c>
      <c r="K162" s="178">
        <f>ROUNDDOWN('RASHODI 2022'!K162*1.041,-2)</f>
        <v>0</v>
      </c>
      <c r="L162" s="178">
        <f>ROUNDDOWN('RASHODI 2022'!L162*1.041,-2)</f>
        <v>0</v>
      </c>
      <c r="M162" s="206">
        <f>ROUNDDOWN('RASHODI 2022'!M162*1.041,-2)</f>
        <v>0</v>
      </c>
      <c r="N162" s="254">
        <f>ROUNDDOWN('RASHODI 2022'!N162*1.041,-2)</f>
        <v>0</v>
      </c>
      <c r="O162" s="178">
        <f>ROUNDDOWN('RASHODI 2022'!O162*1.041,-2)</f>
        <v>0</v>
      </c>
      <c r="P162" s="178">
        <f>ROUNDDOWN('RASHODI 2022'!P162*1.041,-2)</f>
        <v>0</v>
      </c>
      <c r="Q162" s="178">
        <f>ROUNDDOWN('RASHODI 2022'!Q162*1.041,-2)</f>
        <v>0</v>
      </c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1"/>
      <c r="AD162" s="181"/>
      <c r="AE162" s="181"/>
      <c r="AF162" s="181"/>
    </row>
    <row r="163" spans="1:33" s="174" customFormat="1" ht="35.1" customHeight="1">
      <c r="A163" s="202"/>
      <c r="B163" s="209" t="s">
        <v>155</v>
      </c>
      <c r="C163" s="210" t="s">
        <v>34</v>
      </c>
      <c r="D163" s="177">
        <f>ROUNDDOWN('RASHODI 2022'!D163*1.041,-2)</f>
        <v>0</v>
      </c>
      <c r="E163" s="205">
        <f>ROUNDDOWN('RASHODI 2022'!E163*1.041,-2)</f>
        <v>0</v>
      </c>
      <c r="F163" s="205">
        <f>ROUNDDOWN('RASHODI 2022'!F163*1.041,-2)</f>
        <v>0</v>
      </c>
      <c r="G163" s="207">
        <f>ROUNDDOWN('RASHODI 2022'!G163*1.041,-2)</f>
        <v>0</v>
      </c>
      <c r="H163" s="178">
        <f>ROUNDDOWN('RASHODI 2022'!H163*1.041,-2)</f>
        <v>0</v>
      </c>
      <c r="I163" s="178">
        <f>ROUNDDOWN('RASHODI 2022'!I163*1.041,-2)</f>
        <v>0</v>
      </c>
      <c r="J163" s="178">
        <f>ROUNDDOWN('RASHODI 2022'!J163*1.041,-2)</f>
        <v>0</v>
      </c>
      <c r="K163" s="178">
        <f>ROUNDDOWN('RASHODI 2022'!K163*1.041,-2)</f>
        <v>0</v>
      </c>
      <c r="L163" s="178">
        <f>ROUNDDOWN('RASHODI 2022'!L163*1.041,-2)</f>
        <v>0</v>
      </c>
      <c r="M163" s="206">
        <f>ROUNDDOWN('RASHODI 2022'!M163*1.041,-2)</f>
        <v>0</v>
      </c>
      <c r="N163" s="254">
        <f>ROUNDDOWN('RASHODI 2022'!N163*1.041,-2)</f>
        <v>0</v>
      </c>
      <c r="O163" s="178">
        <f>ROUNDDOWN('RASHODI 2022'!O163*1.041,-2)</f>
        <v>0</v>
      </c>
      <c r="P163" s="178">
        <f>ROUNDDOWN('RASHODI 2022'!P163*1.041,-2)</f>
        <v>0</v>
      </c>
      <c r="Q163" s="178">
        <f>ROUNDDOWN('RASHODI 2022'!Q163*1.041,-2)</f>
        <v>0</v>
      </c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1"/>
      <c r="AD163" s="181"/>
      <c r="AE163" s="181"/>
      <c r="AF163" s="181"/>
    </row>
    <row r="164" spans="1:33" s="220" customFormat="1" ht="35.1" customHeight="1">
      <c r="A164" s="215"/>
      <c r="B164" s="216" t="s">
        <v>156</v>
      </c>
      <c r="C164" s="217" t="s">
        <v>121</v>
      </c>
      <c r="D164" s="201">
        <f>ROUNDDOWN('RASHODI 2022'!D164*1.041,-2)</f>
        <v>0</v>
      </c>
      <c r="E164" s="201">
        <f>ROUNDDOWN('RASHODI 2022'!E164*1.041,-2)</f>
        <v>0</v>
      </c>
      <c r="F164" s="201">
        <f>ROUNDDOWN('RASHODI 2022'!F164*1.041,-2)</f>
        <v>0</v>
      </c>
      <c r="G164" s="201">
        <f>ROUNDDOWN('RASHODI 2022'!G164*1.041,-2)</f>
        <v>0</v>
      </c>
      <c r="H164" s="201">
        <f>ROUNDDOWN('RASHODI 2022'!H164*1.041,-2)</f>
        <v>0</v>
      </c>
      <c r="I164" s="201">
        <f>ROUNDDOWN('RASHODI 2022'!I164*1.041,-2)</f>
        <v>0</v>
      </c>
      <c r="J164" s="201">
        <f>ROUNDDOWN('RASHODI 2022'!J164*1.041,-2)</f>
        <v>0</v>
      </c>
      <c r="K164" s="201">
        <f>ROUNDDOWN('RASHODI 2022'!K164*1.041,-2)</f>
        <v>0</v>
      </c>
      <c r="L164" s="201">
        <f>ROUNDDOWN('RASHODI 2022'!L164*1.041,-2)</f>
        <v>0</v>
      </c>
      <c r="M164" s="201">
        <f>ROUNDDOWN('RASHODI 2022'!M164*1.041,-2)</f>
        <v>0</v>
      </c>
      <c r="N164" s="201">
        <f>ROUNDDOWN('RASHODI 2022'!N164*1.041,-2)</f>
        <v>0</v>
      </c>
      <c r="O164" s="201">
        <f>ROUNDDOWN('RASHODI 2022'!O164*1.041,-2)</f>
        <v>0</v>
      </c>
      <c r="P164" s="201">
        <f>ROUNDDOWN('RASHODI 2022'!P164*1.041,-2)</f>
        <v>0</v>
      </c>
      <c r="Q164" s="201">
        <f>ROUNDDOWN('RASHODI 2022'!Q164*1.041,-2)</f>
        <v>0</v>
      </c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181"/>
      <c r="AD164" s="181"/>
      <c r="AE164" s="181"/>
      <c r="AF164" s="181"/>
      <c r="AG164" s="219"/>
    </row>
    <row r="165" spans="1:33" s="174" customFormat="1" ht="35.1" customHeight="1">
      <c r="B165" s="209" t="s">
        <v>329</v>
      </c>
      <c r="C165" s="210" t="s">
        <v>37</v>
      </c>
      <c r="D165" s="221">
        <f>ROUNDDOWN('RASHODI 2022'!D165*1.041,-2)</f>
        <v>0</v>
      </c>
      <c r="E165" s="222">
        <f>ROUNDDOWN('RASHODI 2022'!E165*1.041,-2)</f>
        <v>0</v>
      </c>
      <c r="F165" s="222">
        <f>ROUNDDOWN('RASHODI 2022'!F165*1.041,-2)</f>
        <v>0</v>
      </c>
      <c r="G165" s="221">
        <f>ROUNDDOWN('RASHODI 2022'!G165*1.041,-2)</f>
        <v>0</v>
      </c>
      <c r="H165" s="222">
        <f>ROUNDDOWN('RASHODI 2022'!H165*1.041,-2)</f>
        <v>0</v>
      </c>
      <c r="I165" s="222">
        <f>ROUNDDOWN('RASHODI 2022'!I165*1.041,-2)</f>
        <v>0</v>
      </c>
      <c r="J165" s="222">
        <f>ROUNDDOWN('RASHODI 2022'!J165*1.041,-2)</f>
        <v>0</v>
      </c>
      <c r="K165" s="222">
        <f>ROUNDDOWN('RASHODI 2022'!K165*1.041,-2)</f>
        <v>0</v>
      </c>
      <c r="L165" s="222">
        <f>ROUNDDOWN('RASHODI 2022'!L165*1.041,-2)</f>
        <v>0</v>
      </c>
      <c r="M165" s="223">
        <f>ROUNDDOWN('RASHODI 2022'!M165*1.041,-2)</f>
        <v>0</v>
      </c>
      <c r="N165" s="255">
        <f>ROUNDDOWN('RASHODI 2022'!N165*1.041,-2)</f>
        <v>0</v>
      </c>
      <c r="O165" s="222">
        <f>ROUNDDOWN('RASHODI 2022'!O165*1.041,-2)</f>
        <v>0</v>
      </c>
      <c r="P165" s="222">
        <f>ROUNDDOWN('RASHODI 2022'!P165*1.041,-2)</f>
        <v>0</v>
      </c>
      <c r="Q165" s="222">
        <f>ROUNDDOWN('RASHODI 2022'!Q165*1.041,-2)</f>
        <v>0</v>
      </c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1"/>
      <c r="AD165" s="181"/>
      <c r="AE165" s="181"/>
      <c r="AF165" s="181"/>
      <c r="AG165" s="182"/>
    </row>
    <row r="166" spans="1:33" s="166" customFormat="1" ht="35.1" customHeight="1">
      <c r="A166" s="321" t="s">
        <v>383</v>
      </c>
      <c r="B166" s="322"/>
      <c r="C166" s="322"/>
      <c r="D166" s="195">
        <f>ROUNDDOWN('RASHODI 2022'!D166*1.041,-2)</f>
        <v>0</v>
      </c>
      <c r="E166" s="195">
        <f>ROUNDDOWN('RASHODI 2022'!E166*1.041,-2)</f>
        <v>0</v>
      </c>
      <c r="F166" s="195">
        <f>ROUNDDOWN('RASHODI 2022'!F166*1.041,-2)</f>
        <v>0</v>
      </c>
      <c r="G166" s="195">
        <f>ROUNDDOWN('RASHODI 2022'!G166*1.041,-2)</f>
        <v>0</v>
      </c>
      <c r="H166" s="195">
        <f>ROUNDDOWN('RASHODI 2022'!H166*1.041,-2)</f>
        <v>0</v>
      </c>
      <c r="I166" s="195">
        <f>ROUNDDOWN('RASHODI 2022'!I166*1.041,-2)</f>
        <v>0</v>
      </c>
      <c r="J166" s="195">
        <f>ROUNDDOWN('RASHODI 2022'!J166*1.041,-2)</f>
        <v>0</v>
      </c>
      <c r="K166" s="195">
        <f>ROUNDDOWN('RASHODI 2022'!K166*1.041,-2)</f>
        <v>0</v>
      </c>
      <c r="L166" s="195">
        <f>ROUNDDOWN('RASHODI 2022'!L166*1.041,-2)</f>
        <v>0</v>
      </c>
      <c r="M166" s="195">
        <f>ROUNDDOWN('RASHODI 2022'!M166*1.041,-2)</f>
        <v>0</v>
      </c>
      <c r="N166" s="195">
        <f>ROUNDDOWN('RASHODI 2022'!N166*1.041,-2)</f>
        <v>0</v>
      </c>
      <c r="O166" s="195">
        <f>ROUNDDOWN('RASHODI 2022'!O166*1.041,-2)</f>
        <v>0</v>
      </c>
      <c r="P166" s="195">
        <f>ROUNDDOWN('RASHODI 2022'!P166*1.041,-2)</f>
        <v>0</v>
      </c>
      <c r="Q166" s="195">
        <f>ROUNDDOWN('RASHODI 2022'!Q166*1.041,-2)</f>
        <v>0</v>
      </c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224"/>
      <c r="AD166" s="224"/>
      <c r="AE166" s="224"/>
      <c r="AF166" s="224"/>
    </row>
    <row r="167" spans="1:33" s="167" customFormat="1" ht="35.1" customHeight="1">
      <c r="A167" s="197"/>
      <c r="B167" s="208" t="s">
        <v>163</v>
      </c>
      <c r="C167" s="199" t="s">
        <v>164</v>
      </c>
      <c r="D167" s="200">
        <f>ROUNDDOWN('RASHODI 2022'!D167*1.041,-2)</f>
        <v>0</v>
      </c>
      <c r="E167" s="200">
        <f>ROUNDDOWN('RASHODI 2022'!E167*1.041,-2)</f>
        <v>0</v>
      </c>
      <c r="F167" s="200">
        <f>ROUNDDOWN('RASHODI 2022'!F167*1.041,-2)</f>
        <v>0</v>
      </c>
      <c r="G167" s="200">
        <f>ROUNDDOWN('RASHODI 2022'!G167*1.041,-2)</f>
        <v>0</v>
      </c>
      <c r="H167" s="200">
        <f>ROUNDDOWN('RASHODI 2022'!H167*1.041,-2)</f>
        <v>0</v>
      </c>
      <c r="I167" s="200">
        <f>ROUNDDOWN('RASHODI 2022'!I167*1.041,-2)</f>
        <v>0</v>
      </c>
      <c r="J167" s="200">
        <f>ROUNDDOWN('RASHODI 2022'!J167*1.041,-2)</f>
        <v>0</v>
      </c>
      <c r="K167" s="200">
        <f>ROUNDDOWN('RASHODI 2022'!K167*1.041,-2)</f>
        <v>0</v>
      </c>
      <c r="L167" s="200">
        <f>ROUNDDOWN('RASHODI 2022'!L167*1.041,-2)</f>
        <v>0</v>
      </c>
      <c r="M167" s="200">
        <f>ROUNDDOWN('RASHODI 2022'!M167*1.041,-2)</f>
        <v>0</v>
      </c>
      <c r="N167" s="200">
        <f>ROUNDDOWN('RASHODI 2022'!N167*1.041,-2)</f>
        <v>0</v>
      </c>
      <c r="O167" s="200">
        <f>ROUNDDOWN('RASHODI 2022'!O167*1.041,-2)</f>
        <v>0</v>
      </c>
      <c r="P167" s="200">
        <f>ROUNDDOWN('RASHODI 2022'!P167*1.041,-2)</f>
        <v>0</v>
      </c>
      <c r="Q167" s="200">
        <f>ROUNDDOWN('RASHODI 2022'!Q167*1.041,-2)</f>
        <v>0</v>
      </c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172"/>
      <c r="AD167" s="172"/>
      <c r="AE167" s="172"/>
      <c r="AF167" s="172"/>
    </row>
    <row r="168" spans="1:33" s="174" customFormat="1" ht="35.1" customHeight="1">
      <c r="A168" s="202" t="s">
        <v>183</v>
      </c>
      <c r="B168" s="203" t="s">
        <v>166</v>
      </c>
      <c r="C168" s="212" t="s">
        <v>59</v>
      </c>
      <c r="D168" s="177">
        <f>ROUNDDOWN('RASHODI 2022'!D168*1.041,-2)</f>
        <v>0</v>
      </c>
      <c r="E168" s="205">
        <f>ROUNDDOWN('RASHODI 2022'!E168*1.041,-2)</f>
        <v>0</v>
      </c>
      <c r="F168" s="205">
        <f>ROUNDDOWN('RASHODI 2022'!F168*1.041,-2)</f>
        <v>0</v>
      </c>
      <c r="G168" s="207">
        <f>ROUNDDOWN('RASHODI 2022'!G168*1.041,-2)</f>
        <v>0</v>
      </c>
      <c r="H168" s="179">
        <f>ROUNDDOWN('RASHODI 2022'!H168*1.041,-2)</f>
        <v>0</v>
      </c>
      <c r="I168" s="179">
        <f>ROUNDDOWN('RASHODI 2022'!I168*1.041,-2)</f>
        <v>0</v>
      </c>
      <c r="J168" s="179">
        <f>ROUNDDOWN('RASHODI 2022'!J168*1.041,-2)</f>
        <v>0</v>
      </c>
      <c r="K168" s="179">
        <f>ROUNDDOWN('RASHODI 2022'!K168*1.041,-2)</f>
        <v>0</v>
      </c>
      <c r="L168" s="179">
        <f>ROUNDDOWN('RASHODI 2022'!L168*1.041,-2)</f>
        <v>0</v>
      </c>
      <c r="M168" s="179">
        <f>ROUNDDOWN('RASHODI 2022'!M168*1.041,-2)</f>
        <v>0</v>
      </c>
      <c r="N168" s="179">
        <f>ROUNDDOWN('RASHODI 2022'!N168*1.041,-2)</f>
        <v>0</v>
      </c>
      <c r="O168" s="179">
        <f>ROUNDDOWN('RASHODI 2022'!O168*1.041,-2)</f>
        <v>0</v>
      </c>
      <c r="P168" s="179">
        <f>ROUNDDOWN('RASHODI 2022'!P168*1.041,-2)</f>
        <v>0</v>
      </c>
      <c r="Q168" s="179">
        <f>ROUNDDOWN('RASHODI 2022'!Q168*1.041,-2)</f>
        <v>0</v>
      </c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1"/>
      <c r="AD168" s="181"/>
      <c r="AE168" s="181"/>
      <c r="AF168" s="181"/>
    </row>
    <row r="169" spans="1:33" s="167" customFormat="1" ht="35.1" customHeight="1">
      <c r="A169" s="197"/>
      <c r="B169" s="225" t="s">
        <v>177</v>
      </c>
      <c r="C169" s="226" t="s">
        <v>178</v>
      </c>
      <c r="D169" s="200">
        <f>ROUNDDOWN('RASHODI 2022'!D169*1.041,-2)</f>
        <v>0</v>
      </c>
      <c r="E169" s="200">
        <f>ROUNDDOWN('RASHODI 2022'!E169*1.041,-2)</f>
        <v>0</v>
      </c>
      <c r="F169" s="200">
        <f>ROUNDDOWN('RASHODI 2022'!F169*1.041,-2)</f>
        <v>0</v>
      </c>
      <c r="G169" s="200">
        <f>ROUNDDOWN('RASHODI 2022'!G169*1.041,-2)</f>
        <v>0</v>
      </c>
      <c r="H169" s="200">
        <f>ROUNDDOWN('RASHODI 2022'!H169*1.041,-2)</f>
        <v>0</v>
      </c>
      <c r="I169" s="200">
        <f>ROUNDDOWN('RASHODI 2022'!I169*1.041,-2)</f>
        <v>0</v>
      </c>
      <c r="J169" s="200">
        <f>ROUNDDOWN('RASHODI 2022'!J169*1.041,-2)</f>
        <v>0</v>
      </c>
      <c r="K169" s="200">
        <f>ROUNDDOWN('RASHODI 2022'!K169*1.041,-2)</f>
        <v>0</v>
      </c>
      <c r="L169" s="200">
        <f>ROUNDDOWN('RASHODI 2022'!L169*1.041,-2)</f>
        <v>0</v>
      </c>
      <c r="M169" s="200">
        <f>ROUNDDOWN('RASHODI 2022'!M169*1.041,-2)</f>
        <v>0</v>
      </c>
      <c r="N169" s="200">
        <f>ROUNDDOWN('RASHODI 2022'!N169*1.041,-2)</f>
        <v>0</v>
      </c>
      <c r="O169" s="200">
        <f>ROUNDDOWN('RASHODI 2022'!O169*1.041,-2)</f>
        <v>0</v>
      </c>
      <c r="P169" s="200">
        <f>ROUNDDOWN('RASHODI 2022'!P169*1.041,-2)</f>
        <v>0</v>
      </c>
      <c r="Q169" s="200">
        <f>ROUNDDOWN('RASHODI 2022'!Q169*1.041,-2)</f>
        <v>0</v>
      </c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172"/>
      <c r="AD169" s="172"/>
      <c r="AE169" s="172"/>
      <c r="AF169" s="172"/>
    </row>
    <row r="170" spans="1:33" s="174" customFormat="1" ht="35.1" customHeight="1">
      <c r="A170" s="202" t="s">
        <v>184</v>
      </c>
      <c r="B170" s="227" t="s">
        <v>179</v>
      </c>
      <c r="C170" s="228" t="s">
        <v>110</v>
      </c>
      <c r="D170" s="177">
        <f>ROUNDDOWN('RASHODI 2022'!D170*1.041,-2)</f>
        <v>0</v>
      </c>
      <c r="E170" s="205">
        <f>ROUNDDOWN('RASHODI 2022'!E170*1.041,-2)</f>
        <v>0</v>
      </c>
      <c r="F170" s="213">
        <f>ROUNDDOWN('RASHODI 2022'!F170*1.041,-2)</f>
        <v>0</v>
      </c>
      <c r="G170" s="207">
        <f>ROUNDDOWN('RASHODI 2022'!G170*1.041,-2)</f>
        <v>0</v>
      </c>
      <c r="H170" s="179">
        <f>ROUNDDOWN('RASHODI 2022'!H170*1.041,-2)</f>
        <v>0</v>
      </c>
      <c r="I170" s="179">
        <f>ROUNDDOWN('RASHODI 2022'!I170*1.041,-2)</f>
        <v>0</v>
      </c>
      <c r="J170" s="179">
        <f>ROUNDDOWN('RASHODI 2022'!J170*1.041,-2)</f>
        <v>0</v>
      </c>
      <c r="K170" s="179">
        <f>ROUNDDOWN('RASHODI 2022'!K170*1.041,-2)</f>
        <v>0</v>
      </c>
      <c r="L170" s="179">
        <f>ROUNDDOWN('RASHODI 2022'!L170*1.041,-2)</f>
        <v>0</v>
      </c>
      <c r="M170" s="179">
        <f>ROUNDDOWN('RASHODI 2022'!M170*1.041,-2)</f>
        <v>0</v>
      </c>
      <c r="N170" s="179">
        <f>ROUNDDOWN('RASHODI 2022'!N170*1.041,-2)</f>
        <v>0</v>
      </c>
      <c r="O170" s="179">
        <f>ROUNDDOWN('RASHODI 2022'!O170*1.041,-2)</f>
        <v>0</v>
      </c>
      <c r="P170" s="179">
        <f>ROUNDDOWN('RASHODI 2022'!P170*1.041,-2)</f>
        <v>0</v>
      </c>
      <c r="Q170" s="179">
        <f>ROUNDDOWN('RASHODI 2022'!Q170*1.041,-2)</f>
        <v>0</v>
      </c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1"/>
      <c r="AD170" s="181"/>
      <c r="AE170" s="181"/>
      <c r="AF170" s="181"/>
    </row>
    <row r="171" spans="1:33" s="166" customFormat="1" ht="35.1" customHeight="1">
      <c r="A171" s="321" t="s">
        <v>384</v>
      </c>
      <c r="B171" s="331"/>
      <c r="C171" s="331"/>
      <c r="D171" s="195">
        <f>ROUNDDOWN('RASHODI 2022'!D171*1.041,-2)</f>
        <v>7200</v>
      </c>
      <c r="E171" s="195">
        <f>ROUNDDOWN('RASHODI 2022'!E171*1.041,-2)</f>
        <v>0</v>
      </c>
      <c r="F171" s="195">
        <f>ROUNDDOWN('RASHODI 2022'!F171*1.041,-2)</f>
        <v>7200</v>
      </c>
      <c r="G171" s="195">
        <f>ROUNDDOWN('RASHODI 2022'!G171*1.041,-2)</f>
        <v>0</v>
      </c>
      <c r="H171" s="195">
        <f>ROUNDDOWN('RASHODI 2022'!H171*1.041,-2)</f>
        <v>0</v>
      </c>
      <c r="I171" s="195">
        <f>ROUNDDOWN('RASHODI 2022'!I171*1.041,-2)</f>
        <v>0</v>
      </c>
      <c r="J171" s="195">
        <f>ROUNDDOWN('RASHODI 2022'!J171*1.041,-2)</f>
        <v>0</v>
      </c>
      <c r="K171" s="195">
        <f>ROUNDDOWN('RASHODI 2022'!K171*1.041,-2)</f>
        <v>0</v>
      </c>
      <c r="L171" s="195">
        <f>ROUNDDOWN('RASHODI 2022'!L171*1.041,-2)</f>
        <v>0</v>
      </c>
      <c r="M171" s="195">
        <f>ROUNDDOWN('RASHODI 2022'!M171*1.041,-2)</f>
        <v>0</v>
      </c>
      <c r="N171" s="195">
        <f>ROUNDDOWN('RASHODI 2022'!N171*1.041,-2)</f>
        <v>0</v>
      </c>
      <c r="O171" s="195">
        <f>ROUNDDOWN('RASHODI 2022'!O171*1.041,-2)</f>
        <v>0</v>
      </c>
      <c r="P171" s="195">
        <f>ROUNDDOWN('RASHODI 2022'!P171*1.041,-2)</f>
        <v>0</v>
      </c>
      <c r="Q171" s="195">
        <f>ROUNDDOWN('RASHODI 2022'!Q171*1.041,-2)</f>
        <v>0</v>
      </c>
      <c r="R171" s="196"/>
      <c r="S171" s="229"/>
      <c r="T171" s="229"/>
      <c r="U171" s="196"/>
      <c r="V171" s="196"/>
      <c r="W171" s="196"/>
      <c r="X171" s="196"/>
      <c r="Y171" s="196"/>
      <c r="Z171" s="196"/>
      <c r="AA171" s="196"/>
      <c r="AB171" s="196"/>
      <c r="AC171" s="165"/>
      <c r="AD171" s="165"/>
      <c r="AE171" s="165"/>
      <c r="AF171" s="165"/>
    </row>
    <row r="172" spans="1:33" s="167" customFormat="1" ht="35.1" customHeight="1">
      <c r="A172" s="197"/>
      <c r="B172" s="198" t="s">
        <v>159</v>
      </c>
      <c r="C172" s="199" t="s">
        <v>122</v>
      </c>
      <c r="D172" s="200">
        <f>ROUNDDOWN('RASHODI 2022'!D172*1.041,-2)</f>
        <v>7200</v>
      </c>
      <c r="E172" s="200">
        <f>ROUNDDOWN('RASHODI 2022'!E172*1.041,-2)</f>
        <v>0</v>
      </c>
      <c r="F172" s="200">
        <f>ROUNDDOWN('RASHODI 2022'!F172*1.041,-2)</f>
        <v>7200</v>
      </c>
      <c r="G172" s="200">
        <f>ROUNDDOWN('RASHODI 2022'!G172*1.041,-2)</f>
        <v>0</v>
      </c>
      <c r="H172" s="200">
        <f>ROUNDDOWN('RASHODI 2022'!H172*1.041,-2)</f>
        <v>0</v>
      </c>
      <c r="I172" s="200">
        <f>ROUNDDOWN('RASHODI 2022'!I172*1.041,-2)</f>
        <v>0</v>
      </c>
      <c r="J172" s="200">
        <f>ROUNDDOWN('RASHODI 2022'!J172*1.041,-2)</f>
        <v>0</v>
      </c>
      <c r="K172" s="200">
        <f>ROUNDDOWN('RASHODI 2022'!K172*1.041,-2)</f>
        <v>0</v>
      </c>
      <c r="L172" s="200">
        <f>ROUNDDOWN('RASHODI 2022'!L172*1.041,-2)</f>
        <v>0</v>
      </c>
      <c r="M172" s="200">
        <f>ROUNDDOWN('RASHODI 2022'!M172*1.041,-2)</f>
        <v>0</v>
      </c>
      <c r="N172" s="200">
        <f>ROUNDDOWN('RASHODI 2022'!N172*1.041,-2)</f>
        <v>0</v>
      </c>
      <c r="O172" s="200">
        <f>ROUNDDOWN('RASHODI 2022'!O172*1.041,-2)</f>
        <v>0</v>
      </c>
      <c r="P172" s="200">
        <f>ROUNDDOWN('RASHODI 2022'!P172*1.041,-2)</f>
        <v>0</v>
      </c>
      <c r="Q172" s="200">
        <f>ROUNDDOWN('RASHODI 2022'!Q172*1.041,-2)</f>
        <v>0</v>
      </c>
      <c r="R172" s="201"/>
      <c r="S172" s="230"/>
      <c r="T172" s="230"/>
      <c r="U172" s="201"/>
      <c r="V172" s="201"/>
      <c r="W172" s="201"/>
      <c r="X172" s="201"/>
      <c r="Y172" s="201"/>
      <c r="Z172" s="201"/>
      <c r="AA172" s="201"/>
      <c r="AB172" s="201"/>
      <c r="AC172" s="172"/>
      <c r="AD172" s="172"/>
      <c r="AE172" s="172"/>
      <c r="AF172" s="172"/>
    </row>
    <row r="173" spans="1:33" s="174" customFormat="1" ht="35.1" customHeight="1">
      <c r="A173" s="202" t="s">
        <v>175</v>
      </c>
      <c r="B173" s="231">
        <v>3232</v>
      </c>
      <c r="C173" s="210" t="s">
        <v>42</v>
      </c>
      <c r="D173" s="177">
        <f>ROUNDDOWN('RASHODI 2022'!D173*1.041,-2)</f>
        <v>0</v>
      </c>
      <c r="E173" s="232">
        <f>ROUNDDOWN('RASHODI 2022'!E173*1.041,-2)</f>
        <v>0</v>
      </c>
      <c r="F173" s="213">
        <f>ROUNDDOWN('RASHODI 2022'!F173*1.041,-2)</f>
        <v>0</v>
      </c>
      <c r="G173" s="207">
        <f>ROUNDDOWN('RASHODI 2022'!G173*1.041,-2)</f>
        <v>0</v>
      </c>
      <c r="H173" s="179">
        <f>ROUNDDOWN('RASHODI 2022'!H173*1.041,-2)</f>
        <v>0</v>
      </c>
      <c r="I173" s="179">
        <f>ROUNDDOWN('RASHODI 2022'!I173*1.041,-2)</f>
        <v>0</v>
      </c>
      <c r="J173" s="179">
        <f>ROUNDDOWN('RASHODI 2022'!J173*1.041,-2)</f>
        <v>0</v>
      </c>
      <c r="K173" s="179">
        <f>ROUNDDOWN('RASHODI 2022'!K173*1.041,-2)</f>
        <v>0</v>
      </c>
      <c r="L173" s="179">
        <f>ROUNDDOWN('RASHODI 2022'!L173*1.041,-2)</f>
        <v>0</v>
      </c>
      <c r="M173" s="179">
        <f>ROUNDDOWN('RASHODI 2022'!M173*1.041,-2)</f>
        <v>0</v>
      </c>
      <c r="N173" s="179">
        <f>ROUNDDOWN('RASHODI 2022'!N173*1.041,-2)</f>
        <v>0</v>
      </c>
      <c r="O173" s="179">
        <f>ROUNDDOWN('RASHODI 2022'!O173*1.041,-2)</f>
        <v>0</v>
      </c>
      <c r="P173" s="179">
        <f>ROUNDDOWN('RASHODI 2022'!P173*1.041,-2)</f>
        <v>0</v>
      </c>
      <c r="Q173" s="179">
        <f>ROUNDDOWN('RASHODI 2022'!Q173*1.041,-2)</f>
        <v>0</v>
      </c>
      <c r="R173" s="317" t="s">
        <v>321</v>
      </c>
      <c r="S173" s="318"/>
      <c r="T173" s="233"/>
      <c r="U173" s="180"/>
      <c r="V173" s="180"/>
      <c r="W173" s="180"/>
      <c r="X173" s="180"/>
      <c r="Y173" s="180"/>
      <c r="Z173" s="180"/>
      <c r="AA173" s="180"/>
      <c r="AB173" s="180"/>
      <c r="AC173" s="181"/>
      <c r="AD173" s="181"/>
      <c r="AE173" s="181"/>
      <c r="AF173" s="181"/>
    </row>
    <row r="174" spans="1:33" s="174" customFormat="1" ht="35.1" customHeight="1">
      <c r="A174" s="202"/>
      <c r="B174" s="203" t="s">
        <v>160</v>
      </c>
      <c r="C174" s="212" t="s">
        <v>47</v>
      </c>
      <c r="D174" s="177">
        <f>ROUNDDOWN('RASHODI 2022'!D174*1.041,-2)</f>
        <v>7200</v>
      </c>
      <c r="E174" s="205">
        <f>ROUNDDOWN('RASHODI 2022'!E174*1.041,-2)</f>
        <v>0</v>
      </c>
      <c r="F174" s="213">
        <f>ROUNDDOWN('RASHODI 2022'!F174*1.041,-2)</f>
        <v>7200</v>
      </c>
      <c r="G174" s="207">
        <f>ROUNDDOWN('RASHODI 2022'!G174*1.041,-2)</f>
        <v>0</v>
      </c>
      <c r="H174" s="179">
        <f>ROUNDDOWN('RASHODI 2022'!H174*1.041,-2)</f>
        <v>0</v>
      </c>
      <c r="I174" s="179">
        <f>ROUNDDOWN('RASHODI 2022'!I174*1.041,-2)</f>
        <v>0</v>
      </c>
      <c r="J174" s="179">
        <f>ROUNDDOWN('RASHODI 2022'!J174*1.041,-2)</f>
        <v>0</v>
      </c>
      <c r="K174" s="179">
        <f>ROUNDDOWN('RASHODI 2022'!K174*1.041,-2)</f>
        <v>0</v>
      </c>
      <c r="L174" s="179">
        <f>ROUNDDOWN('RASHODI 2022'!L174*1.041,-2)</f>
        <v>0</v>
      </c>
      <c r="M174" s="179">
        <f>ROUNDDOWN('RASHODI 2022'!M174*1.041,-2)</f>
        <v>0</v>
      </c>
      <c r="N174" s="179">
        <f>ROUNDDOWN('RASHODI 2022'!N174*1.041,-2)</f>
        <v>0</v>
      </c>
      <c r="O174" s="179">
        <f>ROUNDDOWN('RASHODI 2022'!O174*1.041,-2)</f>
        <v>0</v>
      </c>
      <c r="P174" s="179">
        <f>ROUNDDOWN('RASHODI 2022'!P174*1.041,-2)</f>
        <v>0</v>
      </c>
      <c r="Q174" s="179">
        <f>ROUNDDOWN('RASHODI 2022'!Q174*1.041,-2)</f>
        <v>0</v>
      </c>
      <c r="R174" s="317" t="s">
        <v>351</v>
      </c>
      <c r="S174" s="318"/>
      <c r="T174" s="233"/>
      <c r="U174" s="180"/>
      <c r="V174" s="180"/>
      <c r="W174" s="180"/>
      <c r="X174" s="180"/>
      <c r="Y174" s="180"/>
      <c r="Z174" s="180"/>
      <c r="AA174" s="180"/>
      <c r="AB174" s="180"/>
      <c r="AC174" s="181"/>
      <c r="AD174" s="181"/>
      <c r="AE174" s="181"/>
      <c r="AF174" s="181"/>
    </row>
    <row r="175" spans="1:33" s="167" customFormat="1" ht="35.1" customHeight="1">
      <c r="A175" s="197"/>
      <c r="B175" s="208" t="s">
        <v>161</v>
      </c>
      <c r="C175" s="199" t="s">
        <v>55</v>
      </c>
      <c r="D175" s="200">
        <f>ROUNDDOWN('RASHODI 2022'!D175*1.041,-2)</f>
        <v>0</v>
      </c>
      <c r="E175" s="200">
        <f>ROUNDDOWN('RASHODI 2022'!E175*1.041,-2)</f>
        <v>0</v>
      </c>
      <c r="F175" s="200">
        <f>ROUNDDOWN('RASHODI 2022'!F175*1.041,-2)</f>
        <v>0</v>
      </c>
      <c r="G175" s="200">
        <f>ROUNDDOWN('RASHODI 2022'!G175*1.041,-2)</f>
        <v>0</v>
      </c>
      <c r="H175" s="200">
        <f>ROUNDDOWN('RASHODI 2022'!H175*1.041,-2)</f>
        <v>0</v>
      </c>
      <c r="I175" s="200">
        <f>ROUNDDOWN('RASHODI 2022'!I175*1.041,-2)</f>
        <v>0</v>
      </c>
      <c r="J175" s="200">
        <f>ROUNDDOWN('RASHODI 2022'!J175*1.041,-2)</f>
        <v>0</v>
      </c>
      <c r="K175" s="200">
        <f>ROUNDDOWN('RASHODI 2022'!K175*1.041,-2)</f>
        <v>0</v>
      </c>
      <c r="L175" s="200">
        <f>ROUNDDOWN('RASHODI 2022'!L175*1.041,-2)</f>
        <v>0</v>
      </c>
      <c r="M175" s="200">
        <f>ROUNDDOWN('RASHODI 2022'!M175*1.041,-2)</f>
        <v>0</v>
      </c>
      <c r="N175" s="200">
        <f>ROUNDDOWN('RASHODI 2022'!N175*1.041,-2)</f>
        <v>0</v>
      </c>
      <c r="O175" s="200">
        <f>ROUNDDOWN('RASHODI 2022'!O175*1.041,-2)</f>
        <v>0</v>
      </c>
      <c r="P175" s="200">
        <f>ROUNDDOWN('RASHODI 2022'!P175*1.041,-2)</f>
        <v>0</v>
      </c>
      <c r="Q175" s="200">
        <f>ROUNDDOWN('RASHODI 2022'!Q175*1.041,-2)</f>
        <v>0</v>
      </c>
      <c r="R175" s="201"/>
      <c r="S175" s="230"/>
      <c r="T175" s="230"/>
      <c r="U175" s="201"/>
      <c r="V175" s="201"/>
      <c r="W175" s="201"/>
      <c r="X175" s="201"/>
      <c r="Y175" s="201"/>
      <c r="Z175" s="201"/>
      <c r="AA175" s="201"/>
      <c r="AB175" s="201"/>
      <c r="AC175" s="172"/>
      <c r="AD175" s="172"/>
      <c r="AE175" s="172"/>
      <c r="AF175" s="172"/>
    </row>
    <row r="176" spans="1:33" s="174" customFormat="1" ht="35.1" customHeight="1">
      <c r="A176" s="202" t="s">
        <v>185</v>
      </c>
      <c r="B176" s="209" t="s">
        <v>162</v>
      </c>
      <c r="C176" s="212" t="s">
        <v>55</v>
      </c>
      <c r="D176" s="177">
        <f>ROUNDDOWN('RASHODI 2022'!D176*1.041,-2)</f>
        <v>0</v>
      </c>
      <c r="E176" s="205">
        <f>ROUNDDOWN('RASHODI 2022'!E176*1.041,-2)</f>
        <v>0</v>
      </c>
      <c r="F176" s="234">
        <f>ROUNDDOWN('RASHODI 2022'!F176*1.041,-2)</f>
        <v>0</v>
      </c>
      <c r="G176" s="207">
        <f>ROUNDDOWN('RASHODI 2022'!G176*1.041,-2)</f>
        <v>0</v>
      </c>
      <c r="H176" s="179">
        <f>ROUNDDOWN('RASHODI 2022'!H176*1.041,-2)</f>
        <v>0</v>
      </c>
      <c r="I176" s="179">
        <f>ROUNDDOWN('RASHODI 2022'!I176*1.041,-2)</f>
        <v>0</v>
      </c>
      <c r="J176" s="179">
        <f>ROUNDDOWN('RASHODI 2022'!J176*1.041,-2)</f>
        <v>0</v>
      </c>
      <c r="K176" s="179">
        <f>ROUNDDOWN('RASHODI 2022'!K176*1.041,-2)</f>
        <v>0</v>
      </c>
      <c r="L176" s="179">
        <f>ROUNDDOWN('RASHODI 2022'!L176*1.041,-2)</f>
        <v>0</v>
      </c>
      <c r="M176" s="179">
        <f>ROUNDDOWN('RASHODI 2022'!M176*1.041,-2)</f>
        <v>0</v>
      </c>
      <c r="N176" s="179">
        <f>ROUNDDOWN('RASHODI 2022'!N176*1.041,-2)</f>
        <v>0</v>
      </c>
      <c r="O176" s="179">
        <f>ROUNDDOWN('RASHODI 2022'!O176*1.041,-2)</f>
        <v>0</v>
      </c>
      <c r="P176" s="179">
        <f>ROUNDDOWN('RASHODI 2022'!P176*1.041,-2)</f>
        <v>0</v>
      </c>
      <c r="Q176" s="179">
        <f>ROUNDDOWN('RASHODI 2022'!Q176*1.041,-2)</f>
        <v>0</v>
      </c>
      <c r="R176" s="180"/>
      <c r="S176" s="233"/>
      <c r="T176" s="233"/>
      <c r="U176" s="180"/>
      <c r="V176" s="180"/>
      <c r="W176" s="180"/>
      <c r="X176" s="180"/>
      <c r="Y176" s="180"/>
      <c r="Z176" s="180"/>
      <c r="AA176" s="180"/>
      <c r="AB176" s="180"/>
      <c r="AC176" s="181"/>
      <c r="AD176" s="181"/>
      <c r="AE176" s="181"/>
      <c r="AF176" s="181"/>
    </row>
    <row r="177" spans="1:32" s="174" customFormat="1" ht="35.1" customHeight="1">
      <c r="A177" s="202"/>
      <c r="B177" s="168" t="s">
        <v>342</v>
      </c>
      <c r="C177" s="169" t="s">
        <v>343</v>
      </c>
      <c r="D177" s="200">
        <f>ROUNDDOWN('RASHODI 2022'!D177*1.041,-2)</f>
        <v>0</v>
      </c>
      <c r="E177" s="200">
        <f>ROUNDDOWN('RASHODI 2022'!E177*1.041,-2)</f>
        <v>0</v>
      </c>
      <c r="F177" s="200">
        <f>ROUNDDOWN('RASHODI 2022'!F177*1.041,-2)</f>
        <v>0</v>
      </c>
      <c r="G177" s="200">
        <f>ROUNDDOWN('RASHODI 2022'!G177*1.041,-2)</f>
        <v>0</v>
      </c>
      <c r="H177" s="200">
        <f>ROUNDDOWN('RASHODI 2022'!H177*1.041,-2)</f>
        <v>0</v>
      </c>
      <c r="I177" s="200">
        <f>ROUNDDOWN('RASHODI 2022'!I177*1.041,-2)</f>
        <v>0</v>
      </c>
      <c r="J177" s="200">
        <f>ROUNDDOWN('RASHODI 2022'!J177*1.041,-2)</f>
        <v>0</v>
      </c>
      <c r="K177" s="200">
        <f>ROUNDDOWN('RASHODI 2022'!K177*1.041,-2)</f>
        <v>0</v>
      </c>
      <c r="L177" s="200">
        <f>ROUNDDOWN('RASHODI 2022'!L177*1.041,-2)</f>
        <v>0</v>
      </c>
      <c r="M177" s="200">
        <f>ROUNDDOWN('RASHODI 2022'!M177*1.041,-2)</f>
        <v>0</v>
      </c>
      <c r="N177" s="200">
        <f>ROUNDDOWN('RASHODI 2022'!N177*1.041,-2)</f>
        <v>0</v>
      </c>
      <c r="O177" s="200">
        <f>ROUNDDOWN('RASHODI 2022'!O177*1.041,-2)</f>
        <v>0</v>
      </c>
      <c r="P177" s="200">
        <f>ROUNDDOWN('RASHODI 2022'!P177*1.041,-2)</f>
        <v>0</v>
      </c>
      <c r="Q177" s="200">
        <f>ROUNDDOWN('RASHODI 2022'!Q177*1.041,-2)</f>
        <v>0</v>
      </c>
      <c r="R177" s="180"/>
      <c r="S177" s="233"/>
      <c r="T177" s="233"/>
      <c r="U177" s="180"/>
      <c r="V177" s="180"/>
      <c r="W177" s="180"/>
      <c r="X177" s="180"/>
      <c r="Y177" s="180"/>
      <c r="Z177" s="180"/>
      <c r="AA177" s="180"/>
      <c r="AB177" s="180"/>
      <c r="AC177" s="181"/>
      <c r="AD177" s="181"/>
      <c r="AE177" s="181"/>
      <c r="AF177" s="181"/>
    </row>
    <row r="178" spans="1:32" s="174" customFormat="1" ht="35.1" customHeight="1">
      <c r="A178" s="202"/>
      <c r="B178" s="175" t="s">
        <v>344</v>
      </c>
      <c r="C178" s="176" t="s">
        <v>346</v>
      </c>
      <c r="D178" s="177">
        <f>ROUNDDOWN('RASHODI 2022'!D178*1.041,-2)</f>
        <v>0</v>
      </c>
      <c r="E178" s="205">
        <f>ROUNDDOWN('RASHODI 2022'!E178*1.041,-2)</f>
        <v>0</v>
      </c>
      <c r="F178" s="234">
        <f>ROUNDDOWN('RASHODI 2022'!F178*1.041,-2)</f>
        <v>0</v>
      </c>
      <c r="G178" s="207">
        <f>ROUNDDOWN('RASHODI 2022'!G178*1.041,-2)</f>
        <v>0</v>
      </c>
      <c r="H178" s="180">
        <f>ROUNDDOWN('RASHODI 2022'!H178*1.041,-2)</f>
        <v>0</v>
      </c>
      <c r="I178" s="180">
        <f>ROUNDDOWN('RASHODI 2022'!I178*1.041,-2)</f>
        <v>0</v>
      </c>
      <c r="J178" s="180">
        <f>ROUNDDOWN('RASHODI 2022'!J178*1.041,-2)</f>
        <v>0</v>
      </c>
      <c r="K178" s="180">
        <f>ROUNDDOWN('RASHODI 2022'!K178*1.041,-2)</f>
        <v>0</v>
      </c>
      <c r="L178" s="180">
        <f>ROUNDDOWN('RASHODI 2022'!L178*1.041,-2)</f>
        <v>0</v>
      </c>
      <c r="M178" s="180">
        <f>ROUNDDOWN('RASHODI 2022'!M178*1.041,-2)</f>
        <v>0</v>
      </c>
      <c r="N178" s="180">
        <f>ROUNDDOWN('RASHODI 2022'!N178*1.041,-2)</f>
        <v>0</v>
      </c>
      <c r="O178" s="180">
        <f>ROUNDDOWN('RASHODI 2022'!O178*1.041,-2)</f>
        <v>0</v>
      </c>
      <c r="P178" s="180">
        <f>ROUNDDOWN('RASHODI 2022'!P178*1.041,-2)</f>
        <v>0</v>
      </c>
      <c r="Q178" s="180">
        <f>ROUNDDOWN('RASHODI 2022'!Q178*1.041,-2)</f>
        <v>0</v>
      </c>
      <c r="R178" s="180"/>
      <c r="S178" s="233"/>
      <c r="T178" s="233"/>
      <c r="U178" s="180"/>
      <c r="V178" s="180"/>
      <c r="W178" s="180"/>
      <c r="X178" s="180"/>
      <c r="Y178" s="180"/>
      <c r="Z178" s="180"/>
      <c r="AA178" s="180"/>
      <c r="AB178" s="180"/>
      <c r="AC178" s="181"/>
      <c r="AD178" s="181"/>
      <c r="AE178" s="181"/>
      <c r="AF178" s="181"/>
    </row>
    <row r="179" spans="1:32" s="174" customFormat="1" ht="35.1" customHeight="1">
      <c r="A179" s="202"/>
      <c r="B179" s="175" t="s">
        <v>345</v>
      </c>
      <c r="C179" s="176" t="s">
        <v>347</v>
      </c>
      <c r="D179" s="177">
        <f>ROUNDDOWN('RASHODI 2022'!D179*1.041,-2)</f>
        <v>0</v>
      </c>
      <c r="E179" s="205">
        <f>ROUNDDOWN('RASHODI 2022'!E179*1.041,-2)</f>
        <v>0</v>
      </c>
      <c r="F179" s="234">
        <f>ROUNDDOWN('RASHODI 2022'!F179*1.041,-2)</f>
        <v>0</v>
      </c>
      <c r="G179" s="207">
        <f>ROUNDDOWN('RASHODI 2022'!G179*1.041,-2)</f>
        <v>0</v>
      </c>
      <c r="H179" s="180">
        <f>ROUNDDOWN('RASHODI 2022'!H179*1.041,-2)</f>
        <v>0</v>
      </c>
      <c r="I179" s="180">
        <f>ROUNDDOWN('RASHODI 2022'!I179*1.041,-2)</f>
        <v>0</v>
      </c>
      <c r="J179" s="180">
        <f>ROUNDDOWN('RASHODI 2022'!J179*1.041,-2)</f>
        <v>0</v>
      </c>
      <c r="K179" s="180">
        <f>ROUNDDOWN('RASHODI 2022'!K179*1.041,-2)</f>
        <v>0</v>
      </c>
      <c r="L179" s="180">
        <f>ROUNDDOWN('RASHODI 2022'!L179*1.041,-2)</f>
        <v>0</v>
      </c>
      <c r="M179" s="180">
        <f>ROUNDDOWN('RASHODI 2022'!M179*1.041,-2)</f>
        <v>0</v>
      </c>
      <c r="N179" s="180">
        <f>ROUNDDOWN('RASHODI 2022'!N179*1.041,-2)</f>
        <v>0</v>
      </c>
      <c r="O179" s="180">
        <f>ROUNDDOWN('RASHODI 2022'!O179*1.041,-2)</f>
        <v>0</v>
      </c>
      <c r="P179" s="180">
        <f>ROUNDDOWN('RASHODI 2022'!P179*1.041,-2)</f>
        <v>0</v>
      </c>
      <c r="Q179" s="180">
        <f>ROUNDDOWN('RASHODI 2022'!Q179*1.041,-2)</f>
        <v>0</v>
      </c>
      <c r="R179" s="180"/>
      <c r="S179" s="233"/>
      <c r="T179" s="233"/>
      <c r="U179" s="180"/>
      <c r="V179" s="180"/>
      <c r="W179" s="180"/>
      <c r="X179" s="180"/>
      <c r="Y179" s="180"/>
      <c r="Z179" s="180"/>
      <c r="AA179" s="180"/>
      <c r="AB179" s="180"/>
      <c r="AC179" s="181"/>
      <c r="AD179" s="181"/>
      <c r="AE179" s="181"/>
      <c r="AF179" s="181"/>
    </row>
    <row r="180" spans="1:32" s="166" customFormat="1" ht="35.1" customHeight="1">
      <c r="A180" s="321" t="s">
        <v>385</v>
      </c>
      <c r="B180" s="331"/>
      <c r="C180" s="331"/>
      <c r="D180" s="195">
        <f>ROUNDDOWN('RASHODI 2022'!D180*1.041,-2)</f>
        <v>0</v>
      </c>
      <c r="E180" s="195">
        <f>ROUNDDOWN('RASHODI 2022'!E180*1.041,-2)</f>
        <v>0</v>
      </c>
      <c r="F180" s="195">
        <f>ROUNDDOWN('RASHODI 2022'!F180*1.041,-2)</f>
        <v>0</v>
      </c>
      <c r="G180" s="195">
        <f>ROUNDDOWN('RASHODI 2022'!G180*1.041,-2)</f>
        <v>0</v>
      </c>
      <c r="H180" s="195">
        <f>ROUNDDOWN('RASHODI 2022'!H180*1.041,-2)</f>
        <v>0</v>
      </c>
      <c r="I180" s="195">
        <f>ROUNDDOWN('RASHODI 2022'!I180*1.041,-2)</f>
        <v>0</v>
      </c>
      <c r="J180" s="195">
        <f>ROUNDDOWN('RASHODI 2022'!J180*1.041,-2)</f>
        <v>0</v>
      </c>
      <c r="K180" s="195">
        <f>ROUNDDOWN('RASHODI 2022'!K180*1.041,-2)</f>
        <v>0</v>
      </c>
      <c r="L180" s="195">
        <f>ROUNDDOWN('RASHODI 2022'!L180*1.041,-2)</f>
        <v>0</v>
      </c>
      <c r="M180" s="195">
        <f>ROUNDDOWN('RASHODI 2022'!M180*1.041,-2)</f>
        <v>0</v>
      </c>
      <c r="N180" s="195">
        <f>ROUNDDOWN('RASHODI 2022'!N180*1.041,-2)</f>
        <v>0</v>
      </c>
      <c r="O180" s="195">
        <f>ROUNDDOWN('RASHODI 2022'!O180*1.041,-2)</f>
        <v>0</v>
      </c>
      <c r="P180" s="195">
        <f>ROUNDDOWN('RASHODI 2022'!P180*1.041,-2)</f>
        <v>0</v>
      </c>
      <c r="Q180" s="195">
        <f>ROUNDDOWN('RASHODI 2022'!Q180*1.041,-2)</f>
        <v>0</v>
      </c>
      <c r="R180" s="196"/>
      <c r="S180" s="229"/>
      <c r="T180" s="229"/>
      <c r="U180" s="196"/>
      <c r="V180" s="196"/>
      <c r="W180" s="196"/>
      <c r="X180" s="196"/>
      <c r="Y180" s="196"/>
      <c r="Z180" s="196"/>
      <c r="AA180" s="196"/>
      <c r="AB180" s="196"/>
      <c r="AC180" s="165"/>
      <c r="AD180" s="165"/>
      <c r="AE180" s="165"/>
      <c r="AF180" s="165"/>
    </row>
    <row r="181" spans="1:32" s="167" customFormat="1" ht="35.1" customHeight="1">
      <c r="A181" s="197"/>
      <c r="B181" s="208" t="s">
        <v>156</v>
      </c>
      <c r="C181" s="199" t="s">
        <v>157</v>
      </c>
      <c r="D181" s="200">
        <f>ROUNDDOWN('RASHODI 2022'!D181*1.041,-2)</f>
        <v>0</v>
      </c>
      <c r="E181" s="200">
        <f>ROUNDDOWN('RASHODI 2022'!E181*1.041,-2)</f>
        <v>0</v>
      </c>
      <c r="F181" s="200">
        <f>ROUNDDOWN('RASHODI 2022'!F181*1.041,-2)</f>
        <v>0</v>
      </c>
      <c r="G181" s="200">
        <f>ROUNDDOWN('RASHODI 2022'!G181*1.041,-2)</f>
        <v>0</v>
      </c>
      <c r="H181" s="200">
        <f>ROUNDDOWN('RASHODI 2022'!H181*1.041,-2)</f>
        <v>0</v>
      </c>
      <c r="I181" s="200">
        <f>ROUNDDOWN('RASHODI 2022'!I181*1.041,-2)</f>
        <v>0</v>
      </c>
      <c r="J181" s="200">
        <f>ROUNDDOWN('RASHODI 2022'!J181*1.041,-2)</f>
        <v>0</v>
      </c>
      <c r="K181" s="200">
        <f>ROUNDDOWN('RASHODI 2022'!K181*1.041,-2)</f>
        <v>0</v>
      </c>
      <c r="L181" s="200">
        <f>ROUNDDOWN('RASHODI 2022'!L181*1.041,-2)</f>
        <v>0</v>
      </c>
      <c r="M181" s="200">
        <f>ROUNDDOWN('RASHODI 2022'!M181*1.041,-2)</f>
        <v>0</v>
      </c>
      <c r="N181" s="200">
        <f>ROUNDDOWN('RASHODI 2022'!N181*1.041,-2)</f>
        <v>0</v>
      </c>
      <c r="O181" s="200">
        <f>ROUNDDOWN('RASHODI 2022'!O181*1.041,-2)</f>
        <v>0</v>
      </c>
      <c r="P181" s="200">
        <f>ROUNDDOWN('RASHODI 2022'!P181*1.041,-2)</f>
        <v>0</v>
      </c>
      <c r="Q181" s="200">
        <f>ROUNDDOWN('RASHODI 2022'!Q181*1.041,-2)</f>
        <v>0</v>
      </c>
      <c r="R181" s="201"/>
      <c r="S181" s="230"/>
      <c r="T181" s="230"/>
      <c r="U181" s="201"/>
      <c r="V181" s="201"/>
      <c r="W181" s="201"/>
      <c r="X181" s="201"/>
      <c r="Y181" s="201"/>
      <c r="Z181" s="201"/>
      <c r="AA181" s="201"/>
      <c r="AB181" s="201"/>
      <c r="AC181" s="172"/>
      <c r="AD181" s="172"/>
      <c r="AE181" s="172"/>
      <c r="AF181" s="172"/>
    </row>
    <row r="182" spans="1:32" s="174" customFormat="1" ht="35.1" customHeight="1">
      <c r="A182" s="235" t="s">
        <v>176</v>
      </c>
      <c r="B182" s="236" t="s">
        <v>158</v>
      </c>
      <c r="C182" s="237" t="s">
        <v>82</v>
      </c>
      <c r="D182" s="177">
        <f>ROUNDDOWN('RASHODI 2022'!D182*1.041,-2)</f>
        <v>0</v>
      </c>
      <c r="E182" s="238">
        <f>ROUNDDOWN('RASHODI 2022'!E182*1.041,-2)</f>
        <v>0</v>
      </c>
      <c r="F182" s="238">
        <f>ROUNDDOWN('RASHODI 2022'!F182*1.041,-2)</f>
        <v>0</v>
      </c>
      <c r="G182" s="239">
        <f>ROUNDDOWN('RASHODI 2022'!G182*1.041,-2)</f>
        <v>0</v>
      </c>
      <c r="H182" s="178">
        <f>ROUNDDOWN('RASHODI 2022'!H182*1.041,-2)</f>
        <v>0</v>
      </c>
      <c r="I182" s="178">
        <f>ROUNDDOWN('RASHODI 2022'!I182*1.041,-2)</f>
        <v>0</v>
      </c>
      <c r="J182" s="178">
        <f>ROUNDDOWN('RASHODI 2022'!J182*1.041,-2)</f>
        <v>0</v>
      </c>
      <c r="K182" s="179">
        <f>ROUNDDOWN('RASHODI 2022'!K182*1.041,-2)</f>
        <v>0</v>
      </c>
      <c r="L182" s="178">
        <f>ROUNDDOWN('RASHODI 2022'!L182*1.041,-2)</f>
        <v>0</v>
      </c>
      <c r="M182" s="206">
        <f>ROUNDDOWN('RASHODI 2022'!M182*1.041,-2)</f>
        <v>0</v>
      </c>
      <c r="N182" s="254">
        <f>ROUNDDOWN('RASHODI 2022'!N182*1.041,-2)</f>
        <v>0</v>
      </c>
      <c r="O182" s="178">
        <f>ROUNDDOWN('RASHODI 2022'!O182*1.041,-2)</f>
        <v>0</v>
      </c>
      <c r="P182" s="178">
        <f>ROUNDDOWN('RASHODI 2022'!P182*1.041,-2)</f>
        <v>0</v>
      </c>
      <c r="Q182" s="178">
        <f>ROUNDDOWN('RASHODI 2022'!Q182*1.041,-2)</f>
        <v>0</v>
      </c>
      <c r="R182" s="180"/>
      <c r="S182" s="233"/>
      <c r="T182" s="233"/>
      <c r="U182" s="180"/>
      <c r="V182" s="180"/>
      <c r="W182" s="180"/>
      <c r="X182" s="180"/>
      <c r="Y182" s="180"/>
      <c r="Z182" s="180"/>
      <c r="AA182" s="180"/>
      <c r="AB182" s="180"/>
      <c r="AC182" s="181"/>
      <c r="AD182" s="181"/>
      <c r="AE182" s="181"/>
      <c r="AF182" s="181"/>
    </row>
    <row r="183" spans="1:32" s="166" customFormat="1" ht="35.1" customHeight="1" thickBot="1">
      <c r="A183" s="336" t="s">
        <v>369</v>
      </c>
      <c r="B183" s="336"/>
      <c r="C183" s="337"/>
      <c r="D183" s="240">
        <f>ROUNDDOWN('RASHODI 2022'!D183*1.041,-2)</f>
        <v>10473500</v>
      </c>
      <c r="E183" s="240">
        <f>ROUNDDOWN('RASHODI 2022'!E183*1.041,-2)</f>
        <v>1687400</v>
      </c>
      <c r="F183" s="240">
        <f>ROUNDDOWN('RASHODI 2022'!F183*1.041,-2)</f>
        <v>127000</v>
      </c>
      <c r="G183" s="240">
        <f>ROUNDDOWN('RASHODI 2022'!G183*1.041,-2)</f>
        <v>8659000</v>
      </c>
      <c r="H183" s="240">
        <f>ROUNDDOWN('RASHODI 2022'!H183*1.041,-2)</f>
        <v>0</v>
      </c>
      <c r="I183" s="240">
        <f>ROUNDDOWN('RASHODI 2022'!I183*1.041,-2)</f>
        <v>75900</v>
      </c>
      <c r="J183" s="240">
        <f>ROUNDDOWN('RASHODI 2022'!J183*1.041,-2)</f>
        <v>8298800</v>
      </c>
      <c r="K183" s="240">
        <f>ROUNDDOWN('RASHODI 2022'!K183*1.041,-2)</f>
        <v>0</v>
      </c>
      <c r="L183" s="240">
        <f>ROUNDDOWN('RASHODI 2022'!L183*1.041,-2)</f>
        <v>268500</v>
      </c>
      <c r="M183" s="240">
        <f>ROUNDDOWN('RASHODI 2022'!M183*1.041,-2)</f>
        <v>0</v>
      </c>
      <c r="N183" s="240">
        <f>ROUNDDOWN('RASHODI 2022'!N183*1.041,-2)</f>
        <v>0</v>
      </c>
      <c r="O183" s="240">
        <f>ROUNDDOWN('RASHODI 2022'!O183*1.041,-2)</f>
        <v>15600</v>
      </c>
      <c r="P183" s="240">
        <f>ROUNDDOWN('RASHODI 2022'!P183*1.041,-2)</f>
        <v>0</v>
      </c>
      <c r="Q183" s="240">
        <f>ROUNDDOWN('RASHODI 2022'!Q183*1.041,-2)</f>
        <v>0</v>
      </c>
      <c r="R183" s="196"/>
      <c r="S183" s="229"/>
      <c r="T183" s="229"/>
      <c r="U183" s="196"/>
      <c r="V183" s="196"/>
      <c r="W183" s="196"/>
      <c r="X183" s="196"/>
      <c r="Y183" s="196"/>
      <c r="Z183" s="196"/>
      <c r="AA183" s="196"/>
      <c r="AB183" s="196"/>
      <c r="AC183" s="165"/>
      <c r="AD183" s="165"/>
      <c r="AE183" s="165"/>
      <c r="AF183" s="165"/>
    </row>
    <row r="184" spans="1:32" ht="13.5" hidden="1" customHeight="1" thickTop="1">
      <c r="B184" s="35"/>
      <c r="C184" s="23"/>
      <c r="D184" s="59">
        <f>ROUNDDOWN('RASHODI 2022'!D184*1.041,-2)</f>
        <v>0</v>
      </c>
      <c r="E184" s="24">
        <f>ROUNDDOWN('RASHODI 2022'!E184*1.041,-2)</f>
        <v>3392300</v>
      </c>
      <c r="F184" s="24">
        <f>ROUNDDOWN('RASHODI 2022'!F184*1.041,-2)</f>
        <v>3392300</v>
      </c>
      <c r="G184" s="59">
        <f>ROUNDDOWN('RASHODI 2022'!G184*1.041,-2)</f>
        <v>8073600</v>
      </c>
      <c r="H184" s="24">
        <f>ROUNDDOWN('RASHODI 2022'!H184*1.041,-2)</f>
        <v>111800</v>
      </c>
      <c r="I184" s="24">
        <f>ROUNDDOWN('RASHODI 2022'!I184*1.041,-2)</f>
        <v>802100</v>
      </c>
      <c r="J184" s="25">
        <f>ROUNDDOWN('RASHODI 2022'!J184*1.041,-2)</f>
        <v>7101500</v>
      </c>
      <c r="K184" s="25">
        <f>ROUNDDOWN('RASHODI 2022'!K184*1.041,-2)</f>
        <v>0</v>
      </c>
      <c r="L184" s="25">
        <f>ROUNDDOWN('RASHODI 2022'!L184*1.041,-2)</f>
        <v>0</v>
      </c>
      <c r="M184" s="25">
        <f>ROUNDDOWN('RASHODI 2022'!M184*1.041,-2)</f>
        <v>0</v>
      </c>
      <c r="N184" s="25">
        <f>ROUNDDOWN('RASHODI 2022'!N184*1.041,-2)</f>
        <v>0</v>
      </c>
      <c r="O184" s="25">
        <f>ROUNDDOWN('RASHODI 2022'!O184*1.041,-2)</f>
        <v>0</v>
      </c>
      <c r="P184" s="25">
        <f>ROUNDDOWN('RASHODI 2022'!P184*1.041,-2)</f>
        <v>0</v>
      </c>
      <c r="Q184" s="25">
        <f>ROUNDDOWN('RASHODI 2022'!Q184*1.041,-2)</f>
        <v>0</v>
      </c>
      <c r="AC184" s="73"/>
      <c r="AD184" s="73"/>
    </row>
    <row r="185" spans="1:32" ht="12.95" hidden="1" customHeight="1" thickTop="1">
      <c r="A185" s="67"/>
      <c r="B185" s="259"/>
      <c r="C185" s="260"/>
      <c r="D185" s="261">
        <f>ROUNDDOWN('RASHODI 2022'!D185*1.041,-2)</f>
        <v>0</v>
      </c>
      <c r="E185" s="26">
        <f>ROUNDDOWN('RASHODI 2022'!E185*1.041,-2)</f>
        <v>0</v>
      </c>
      <c r="F185" s="26">
        <f>ROUNDDOWN('RASHODI 2022'!F185*1.041,-2)</f>
        <v>0</v>
      </c>
      <c r="G185" s="60">
        <f>ROUNDDOWN('RASHODI 2022'!G185*1.041,-2)</f>
        <v>0</v>
      </c>
      <c r="H185" s="26">
        <f>ROUNDDOWN('RASHODI 2022'!H185*1.041,-2)</f>
        <v>0</v>
      </c>
      <c r="I185" s="26">
        <f>ROUNDDOWN('RASHODI 2022'!I185*1.041,-2)</f>
        <v>0</v>
      </c>
      <c r="J185" s="25">
        <f>ROUNDDOWN('RASHODI 2022'!J185*1.041,-2)</f>
        <v>0</v>
      </c>
      <c r="K185" s="25">
        <f>ROUNDDOWN('RASHODI 2022'!K185*1.041,-2)</f>
        <v>0</v>
      </c>
      <c r="L185" s="25">
        <f>ROUNDDOWN('RASHODI 2022'!L185*1.041,-2)</f>
        <v>0</v>
      </c>
      <c r="M185" s="25">
        <f>ROUNDDOWN('RASHODI 2022'!M185*1.041,-2)</f>
        <v>0</v>
      </c>
      <c r="N185" s="25">
        <f>ROUNDDOWN('RASHODI 2022'!N185*1.041,-2)</f>
        <v>0</v>
      </c>
      <c r="O185" s="25">
        <f>ROUNDDOWN('RASHODI 2022'!O185*1.041,-2)</f>
        <v>0</v>
      </c>
      <c r="P185" s="25">
        <f>ROUNDDOWN('RASHODI 2022'!P185*1.041,-2)</f>
        <v>0</v>
      </c>
      <c r="Q185" s="25">
        <f>ROUNDDOWN('RASHODI 2022'!Q185*1.041,-2)</f>
        <v>0</v>
      </c>
      <c r="AC185" s="73"/>
      <c r="AD185" s="73"/>
    </row>
    <row r="186" spans="1:32" ht="12.95" hidden="1" customHeight="1" thickTop="1">
      <c r="A186" s="67"/>
      <c r="B186" s="259"/>
      <c r="C186" s="260"/>
      <c r="D186" s="261">
        <f>ROUNDDOWN('RASHODI 2022'!D186*1.041,-2)</f>
        <v>0</v>
      </c>
      <c r="E186" s="26">
        <f>ROUNDDOWN('RASHODI 2022'!E186*1.041,-2)</f>
        <v>-1704800</v>
      </c>
      <c r="F186" s="26">
        <f>ROUNDDOWN('RASHODI 2022'!F186*1.041,-2)</f>
        <v>-3265300</v>
      </c>
      <c r="G186" s="60">
        <f>ROUNDDOWN('RASHODI 2022'!G186*1.041,-2)</f>
        <v>585300</v>
      </c>
      <c r="H186" s="26">
        <f>ROUNDDOWN('RASHODI 2022'!H186*1.041,-2)</f>
        <v>111800</v>
      </c>
      <c r="I186" s="26">
        <f>ROUNDDOWN('RASHODI 2022'!I186*1.041,-2)</f>
        <v>726100</v>
      </c>
      <c r="J186" s="25">
        <f>ROUNDDOWN('RASHODI 2022'!J186*1.041,-2)</f>
        <v>-1197300</v>
      </c>
      <c r="K186" s="25">
        <f>ROUNDDOWN('RASHODI 2022'!K186*1.041,-2)</f>
        <v>0</v>
      </c>
      <c r="L186" s="25">
        <f>ROUNDDOWN('RASHODI 2022'!L186*1.041,-2)</f>
        <v>0</v>
      </c>
      <c r="M186" s="25">
        <f>ROUNDDOWN('RASHODI 2022'!M186*1.041,-2)</f>
        <v>0</v>
      </c>
      <c r="N186" s="25">
        <f>ROUNDDOWN('RASHODI 2022'!N186*1.041,-2)</f>
        <v>0</v>
      </c>
      <c r="O186" s="25">
        <f>ROUNDDOWN('RASHODI 2022'!O186*1.041,-2)</f>
        <v>0</v>
      </c>
      <c r="P186" s="25">
        <f>ROUNDDOWN('RASHODI 2022'!P186*1.041,-2)</f>
        <v>0</v>
      </c>
      <c r="Q186" s="25">
        <f>ROUNDDOWN('RASHODI 2022'!Q186*1.041,-2)</f>
        <v>0</v>
      </c>
      <c r="AC186" s="73"/>
      <c r="AD186" s="73"/>
    </row>
    <row r="187" spans="1:32" ht="18.75" thickTop="1">
      <c r="A187" s="68"/>
      <c r="B187" s="259"/>
      <c r="C187" s="260"/>
      <c r="D187" s="262"/>
      <c r="E187" s="28"/>
      <c r="F187" s="28"/>
      <c r="G187" s="61"/>
      <c r="H187" s="28"/>
      <c r="I187" s="28"/>
      <c r="J187" s="29"/>
      <c r="K187" s="29"/>
      <c r="L187" s="29"/>
      <c r="M187" s="29"/>
      <c r="N187" s="29"/>
      <c r="O187" s="29"/>
      <c r="P187" s="29"/>
      <c r="Q187" s="29"/>
      <c r="R187" s="67"/>
      <c r="AC187" s="73"/>
      <c r="AD187" s="73"/>
    </row>
    <row r="188" spans="1:32" ht="12" customHeight="1">
      <c r="A188" s="67"/>
      <c r="B188" s="80"/>
      <c r="C188" s="67"/>
      <c r="D188" s="67"/>
      <c r="E188" s="81"/>
      <c r="F188" s="81"/>
      <c r="G188" s="67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</row>
    <row r="189" spans="1:32" s="29" customFormat="1" ht="16.899999999999999" hidden="1" customHeight="1">
      <c r="A189" s="334" t="s">
        <v>187</v>
      </c>
      <c r="B189" s="334"/>
      <c r="C189" s="335"/>
      <c r="D189" s="257" t="s">
        <v>186</v>
      </c>
      <c r="E189" s="30" t="s">
        <v>73</v>
      </c>
      <c r="F189" s="30" t="s">
        <v>73</v>
      </c>
      <c r="G189" s="256" t="s">
        <v>75</v>
      </c>
      <c r="H189" s="332" t="s">
        <v>70</v>
      </c>
      <c r="I189" s="332"/>
      <c r="J189" s="332"/>
      <c r="K189" s="332"/>
      <c r="L189" s="332"/>
      <c r="M189" s="332"/>
      <c r="N189" s="332"/>
      <c r="O189" s="332"/>
      <c r="P189" s="332"/>
      <c r="Q189" s="333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</row>
    <row r="193" spans="6:40">
      <c r="G193" s="41"/>
    </row>
    <row r="196" spans="6:40" ht="13.5" thickBot="1"/>
    <row r="197" spans="6:40" ht="13.5" thickTop="1">
      <c r="AN197" s="310"/>
    </row>
    <row r="198" spans="6:40">
      <c r="AN198" s="311"/>
    </row>
    <row r="199" spans="6:40">
      <c r="AN199" s="312"/>
    </row>
    <row r="200" spans="6:40" ht="13.5" thickBot="1"/>
    <row r="201" spans="6:40" ht="13.5" thickTop="1">
      <c r="AN201" s="310"/>
    </row>
    <row r="202" spans="6:40">
      <c r="AN202" s="311"/>
    </row>
    <row r="203" spans="6:40">
      <c r="AN203" s="312"/>
    </row>
    <row r="204" spans="6:40">
      <c r="F204" s="33" t="e">
        <f>#REF!+F140+F142+F145+F147+F149+F151+F153+F156+F158+F160+F162+F163+#REF!+#REF!+#REF!+#REF!+#REF!+#REF!+#REF!+F168+F170+F173+F174+F176+F182</f>
        <v>#REF!</v>
      </c>
    </row>
  </sheetData>
  <sheetProtection algorithmName="SHA-512" hashValue="h4xsYbEqDveDUP8kBqGDP563PPBoo/5srC86h7+NBhB3qZIKGbjV7bWhgf7efJ/Z3wu0cu1YJLyaBuDQAsHJVQ==" saltValue="QidZDY8Lf/MtFhDbiM34rA==" spinCount="100000" sheet="1" objects="1" scenarios="1"/>
  <mergeCells count="26">
    <mergeCell ref="AN197:AN199"/>
    <mergeCell ref="AN201:AN203"/>
    <mergeCell ref="R173:S173"/>
    <mergeCell ref="R174:S174"/>
    <mergeCell ref="A180:C180"/>
    <mergeCell ref="A183:C183"/>
    <mergeCell ref="A189:C189"/>
    <mergeCell ref="H189:Q189"/>
    <mergeCell ref="A171:C171"/>
    <mergeCell ref="R49:T51"/>
    <mergeCell ref="A98:C98"/>
    <mergeCell ref="R98:T98"/>
    <mergeCell ref="S102:T108"/>
    <mergeCell ref="A138:C138"/>
    <mergeCell ref="A143:C143"/>
    <mergeCell ref="S152:T152"/>
    <mergeCell ref="S153:T153"/>
    <mergeCell ref="A154:C154"/>
    <mergeCell ref="R154:T161"/>
    <mergeCell ref="A166:C166"/>
    <mergeCell ref="A12:C12"/>
    <mergeCell ref="A7:C8"/>
    <mergeCell ref="D7:D9"/>
    <mergeCell ref="G7:G9"/>
    <mergeCell ref="H7:Q7"/>
    <mergeCell ref="A11:C11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R171:AB172 D19:AB19 D21:AB21 D36:AB36 D29:AB29 D46:AB46 D48:AB48 D71:AB71 D89:AB89 D93:AB93 D129:AB129 D112:AB112 D120:AB120 D175:S175 S152:T152 D122:AB122 D124:AB124 AC11:AF97 R152:R153 D141:AB141 D146:AB146 D148:AB148 D150:AB150 T174:AB175 U98:AF101 R65:AB69 U107:AB108 U102:AB103 U152:AB155 U161:AB161 U159:AB159 U157:AB157 D183:AB183 D169:AB169 R56:AB60 D11:Q18 R180:AB181 R166:AB167 R143:AB144 R138:AB139 R102:R103 R126:AB127 R107:R108 R84:AB85 R79:AB80 R23:AB24 R11:AB14 D73:AB73 AE102:AF183 AC102:AD187 D76:AB76 D20:Q20 D22:Q28 D30:Q35 D37:Q45 D47:Q47 D49:Q70 D72:Q72 D74:Q75 D77:Q88 D90:Q92 D94:Q111 D113:Q119 D121:Q121 D123:Q123 D125:Q128 D130:Q140 D142:Q145 D147:Q147 D149:Q149 D151:Q168 D170:Q174 D176:Q182 D184:Q186" xr:uid="{00000000-0002-0000-04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P136"/>
  <sheetViews>
    <sheetView view="pageBreakPreview" zoomScale="90" zoomScaleNormal="98" zoomScaleSheetLayoutView="90" workbookViewId="0">
      <pane xSplit="2" ySplit="8" topLeftCell="C129" activePane="bottomRight" state="frozenSplit"/>
      <selection pane="topRight" activeCell="J1" sqref="J1"/>
      <selection pane="bottomLeft" activeCell="A9" sqref="A9"/>
      <selection pane="bottomRight" activeCell="C134" sqref="C134"/>
    </sheetView>
  </sheetViews>
  <sheetFormatPr defaultColWidth="9.140625" defaultRowHeight="12.75"/>
  <cols>
    <col min="1" max="1" width="6.140625" style="25" customWidth="1"/>
    <col min="2" max="2" width="58.140625" style="25" customWidth="1"/>
    <col min="3" max="3" width="18.5703125" style="38" customWidth="1"/>
    <col min="4" max="4" width="18" style="25" customWidth="1"/>
    <col min="5" max="5" width="16.28515625" style="25" customWidth="1"/>
    <col min="6" max="6" width="17.42578125" style="38" customWidth="1"/>
    <col min="7" max="7" width="12.42578125" style="25" customWidth="1"/>
    <col min="8" max="8" width="13.5703125" style="25" customWidth="1"/>
    <col min="9" max="13" width="14.5703125" style="25" customWidth="1"/>
    <col min="14" max="14" width="14" style="25" customWidth="1"/>
    <col min="15" max="15" width="15" style="25" customWidth="1"/>
    <col min="16" max="16" width="16.7109375" style="25" customWidth="1"/>
    <col min="17" max="16384" width="9.140625" style="25"/>
  </cols>
  <sheetData>
    <row r="1" spans="1:16">
      <c r="A1" s="83"/>
      <c r="B1" s="23"/>
      <c r="C1" s="59"/>
      <c r="D1" s="24"/>
      <c r="E1" s="24"/>
      <c r="F1" s="59"/>
      <c r="G1" s="24"/>
      <c r="H1" s="24" t="s">
        <v>188</v>
      </c>
    </row>
    <row r="2" spans="1:16">
      <c r="A2" s="84" t="s">
        <v>13</v>
      </c>
      <c r="B2" s="23"/>
      <c r="C2" s="23"/>
      <c r="D2" s="23"/>
      <c r="E2" s="23"/>
      <c r="F2" s="23"/>
      <c r="G2" s="23"/>
      <c r="H2" s="23"/>
      <c r="I2" s="67"/>
      <c r="J2" s="67"/>
      <c r="K2" s="67"/>
      <c r="L2" s="67"/>
      <c r="M2" s="67"/>
      <c r="N2" s="67"/>
      <c r="O2" s="67"/>
      <c r="P2" s="67"/>
    </row>
    <row r="3" spans="1:16">
      <c r="A3" s="23"/>
      <c r="B3" s="23"/>
      <c r="C3" s="23"/>
      <c r="D3" s="23"/>
      <c r="E3" s="23"/>
      <c r="F3" s="23"/>
      <c r="G3" s="23"/>
      <c r="H3" s="23"/>
      <c r="I3" s="67"/>
      <c r="J3" s="67"/>
      <c r="K3" s="67"/>
      <c r="L3" s="67"/>
      <c r="M3" s="67"/>
      <c r="N3" s="67"/>
      <c r="O3" s="67"/>
      <c r="P3" s="67"/>
    </row>
    <row r="4" spans="1:16" s="29" customFormat="1" ht="43.5" customHeight="1" thickBot="1">
      <c r="A4" s="85"/>
      <c r="B4" s="86"/>
      <c r="C4" s="69"/>
      <c r="D4" s="69"/>
      <c r="E4" s="69"/>
      <c r="F4" s="69"/>
      <c r="G4" s="69"/>
      <c r="H4" s="69"/>
      <c r="I4" s="68"/>
      <c r="J4" s="68"/>
      <c r="K4" s="68"/>
      <c r="L4" s="68"/>
      <c r="M4" s="68"/>
      <c r="N4" s="68"/>
      <c r="O4" s="68"/>
      <c r="P4" s="68"/>
    </row>
    <row r="5" spans="1:16" s="29" customFormat="1" ht="17.25" customHeight="1" thickTop="1">
      <c r="A5" s="294" t="s">
        <v>355</v>
      </c>
      <c r="B5" s="295"/>
      <c r="C5" s="298" t="s">
        <v>361</v>
      </c>
      <c r="D5" s="43" t="s">
        <v>73</v>
      </c>
      <c r="E5" s="43" t="s">
        <v>73</v>
      </c>
      <c r="F5" s="301" t="s">
        <v>75</v>
      </c>
      <c r="G5" s="304" t="s">
        <v>70</v>
      </c>
      <c r="H5" s="304"/>
      <c r="I5" s="304"/>
      <c r="J5" s="304"/>
      <c r="K5" s="304"/>
      <c r="L5" s="304"/>
      <c r="M5" s="304"/>
      <c r="N5" s="304"/>
      <c r="O5" s="304"/>
      <c r="P5" s="305"/>
    </row>
    <row r="6" spans="1:16" ht="38.25" customHeight="1">
      <c r="A6" s="296"/>
      <c r="B6" s="297"/>
      <c r="C6" s="299"/>
      <c r="D6" s="87" t="s">
        <v>349</v>
      </c>
      <c r="E6" s="87" t="s">
        <v>350</v>
      </c>
      <c r="F6" s="302"/>
      <c r="G6" s="146" t="s">
        <v>322</v>
      </c>
      <c r="H6" s="46" t="s">
        <v>323</v>
      </c>
      <c r="I6" s="46" t="s">
        <v>324</v>
      </c>
      <c r="J6" s="46" t="s">
        <v>325</v>
      </c>
      <c r="K6" s="46" t="s">
        <v>360</v>
      </c>
      <c r="L6" s="46" t="s">
        <v>326</v>
      </c>
      <c r="M6" s="46" t="s">
        <v>391</v>
      </c>
      <c r="N6" s="46" t="s">
        <v>327</v>
      </c>
      <c r="O6" s="146" t="s">
        <v>362</v>
      </c>
      <c r="P6" s="46" t="s">
        <v>328</v>
      </c>
    </row>
    <row r="7" spans="1:16" ht="95.25" customHeight="1">
      <c r="A7" s="88" t="s">
        <v>14</v>
      </c>
      <c r="B7" s="89" t="s">
        <v>15</v>
      </c>
      <c r="C7" s="300"/>
      <c r="D7" s="50" t="s">
        <v>74</v>
      </c>
      <c r="E7" s="50" t="s">
        <v>74</v>
      </c>
      <c r="F7" s="303"/>
      <c r="G7" s="263" t="s">
        <v>65</v>
      </c>
      <c r="H7" s="263" t="s">
        <v>66</v>
      </c>
      <c r="I7" s="263" t="s">
        <v>67</v>
      </c>
      <c r="J7" s="263" t="s">
        <v>71</v>
      </c>
      <c r="K7" s="263" t="s">
        <v>359</v>
      </c>
      <c r="L7" s="52" t="s">
        <v>72</v>
      </c>
      <c r="M7" s="253" t="s">
        <v>390</v>
      </c>
      <c r="N7" s="263" t="s">
        <v>68</v>
      </c>
      <c r="O7" s="263" t="s">
        <v>363</v>
      </c>
      <c r="P7" s="53" t="s">
        <v>69</v>
      </c>
    </row>
    <row r="8" spans="1:16" ht="9.75" customHeight="1" thickBot="1">
      <c r="A8" s="56">
        <v>1</v>
      </c>
      <c r="B8" s="56">
        <v>2</v>
      </c>
      <c r="C8" s="57" t="s">
        <v>77</v>
      </c>
      <c r="D8" s="57">
        <v>4</v>
      </c>
      <c r="E8" s="57">
        <v>4</v>
      </c>
      <c r="F8" s="57" t="s">
        <v>76</v>
      </c>
      <c r="G8" s="58">
        <v>6</v>
      </c>
      <c r="H8" s="58">
        <v>7</v>
      </c>
      <c r="I8" s="58">
        <v>8</v>
      </c>
      <c r="J8" s="58">
        <v>9</v>
      </c>
      <c r="K8" s="58">
        <v>10</v>
      </c>
      <c r="L8" s="58">
        <v>11</v>
      </c>
      <c r="M8" s="58">
        <v>12</v>
      </c>
      <c r="N8" s="58">
        <v>13</v>
      </c>
      <c r="O8" s="58">
        <v>14</v>
      </c>
      <c r="P8" s="58">
        <v>15</v>
      </c>
    </row>
    <row r="9" spans="1:16" s="131" customFormat="1" ht="24" customHeight="1" thickTop="1">
      <c r="A9" s="90">
        <v>6</v>
      </c>
      <c r="B9" s="91" t="s">
        <v>189</v>
      </c>
      <c r="C9" s="130">
        <f>ROUNDDOWN('PRIHODI PROJ. 2023'!C9*1.034,-2)</f>
        <v>10425900</v>
      </c>
      <c r="D9" s="130">
        <f>ROUNDDOWN('PRIHODI PROJ. 2023'!D9*1.034,-2)</f>
        <v>1744700</v>
      </c>
      <c r="E9" s="130">
        <f>ROUNDDOWN('PRIHODI PROJ. 2023'!E9*1.034,-2)</f>
        <v>131300</v>
      </c>
      <c r="F9" s="92">
        <f>ROUNDDOWN('PRIHODI PROJ. 2023'!F9*1.034,-2)</f>
        <v>8549700</v>
      </c>
      <c r="G9" s="130">
        <f>ROUNDDOWN('PRIHODI PROJ. 2023'!G9*1.034,-2)</f>
        <v>0</v>
      </c>
      <c r="H9" s="130">
        <f>ROUNDDOWN('PRIHODI PROJ. 2023'!H9*1.034,-2)</f>
        <v>24700</v>
      </c>
      <c r="I9" s="130">
        <f>ROUNDDOWN('PRIHODI PROJ. 2023'!I9*1.034,-2)</f>
        <v>8372000</v>
      </c>
      <c r="J9" s="130">
        <f>ROUNDDOWN('PRIHODI PROJ. 2023'!J9*1.034,-2)</f>
        <v>0</v>
      </c>
      <c r="K9" s="130">
        <f>ROUNDDOWN('PRIHODI PROJ. 2023'!K9*1.034,-2)</f>
        <v>136600</v>
      </c>
      <c r="L9" s="130">
        <f>ROUNDDOWN('PRIHODI PROJ. 2023'!L9*1.034,-2)</f>
        <v>0</v>
      </c>
      <c r="M9" s="130">
        <f>ROUNDDOWN('PRIHODI PROJ. 2023'!M9*1.034,-2)</f>
        <v>0</v>
      </c>
      <c r="N9" s="130">
        <f>ROUNDDOWN('PRIHODI PROJ. 2023'!N9*1.034,-2)</f>
        <v>16100</v>
      </c>
      <c r="O9" s="130">
        <f>ROUNDDOWN('PRIHODI PROJ. 2023'!O9*1.034,-2)</f>
        <v>0</v>
      </c>
      <c r="P9" s="130">
        <f>ROUNDDOWN('PRIHODI PROJ. 2023'!P9*1.034,-2)</f>
        <v>0</v>
      </c>
    </row>
    <row r="10" spans="1:16" s="131" customFormat="1" ht="24" customHeight="1">
      <c r="A10" s="93">
        <v>63</v>
      </c>
      <c r="B10" s="94" t="s">
        <v>190</v>
      </c>
      <c r="C10" s="132">
        <f>ROUNDDOWN('PRIHODI PROJ. 2023'!C10*1.034,-2)</f>
        <v>8508800</v>
      </c>
      <c r="D10" s="132">
        <f>ROUNDDOWN('PRIHODI PROJ. 2023'!D10*1.034,-2)</f>
        <v>0</v>
      </c>
      <c r="E10" s="132">
        <f>ROUNDDOWN('PRIHODI PROJ. 2023'!E10*1.034,-2)</f>
        <v>0</v>
      </c>
      <c r="F10" s="132">
        <f>ROUNDDOWN('PRIHODI PROJ. 2023'!F10*1.034,-2)</f>
        <v>8508800</v>
      </c>
      <c r="G10" s="132">
        <f>ROUNDDOWN('PRIHODI PROJ. 2023'!G10*1.034,-2)</f>
        <v>0</v>
      </c>
      <c r="H10" s="132">
        <f>ROUNDDOWN('PRIHODI PROJ. 2023'!H10*1.034,-2)</f>
        <v>0</v>
      </c>
      <c r="I10" s="132">
        <f>ROUNDDOWN('PRIHODI PROJ. 2023'!I10*1.034,-2)</f>
        <v>8372000</v>
      </c>
      <c r="J10" s="132">
        <f>ROUNDDOWN('PRIHODI PROJ. 2023'!J10*1.034,-2)</f>
        <v>0</v>
      </c>
      <c r="K10" s="132">
        <f>ROUNDDOWN('PRIHODI PROJ. 2023'!K10*1.034,-2)</f>
        <v>136600</v>
      </c>
      <c r="L10" s="132">
        <f>ROUNDDOWN('PRIHODI PROJ. 2023'!L10*1.034,-2)</f>
        <v>0</v>
      </c>
      <c r="M10" s="132">
        <f>ROUNDDOWN('PRIHODI PROJ. 2023'!M10*1.034,-2)</f>
        <v>0</v>
      </c>
      <c r="N10" s="132">
        <f>ROUNDDOWN('PRIHODI PROJ. 2023'!N10*1.034,-2)</f>
        <v>0</v>
      </c>
      <c r="O10" s="132">
        <f>ROUNDDOWN('PRIHODI PROJ. 2023'!O10*1.034,-2)</f>
        <v>0</v>
      </c>
      <c r="P10" s="132">
        <f>ROUNDDOWN('PRIHODI PROJ. 2023'!P10*1.034,-2)</f>
        <v>0</v>
      </c>
    </row>
    <row r="11" spans="1:16" s="131" customFormat="1" ht="24" customHeight="1">
      <c r="A11" s="93">
        <v>631</v>
      </c>
      <c r="B11" s="94" t="s">
        <v>191</v>
      </c>
      <c r="C11" s="132">
        <f>ROUNDDOWN('PRIHODI PROJ. 2023'!C11*1.034,-2)</f>
        <v>0</v>
      </c>
      <c r="D11" s="132">
        <f>ROUNDDOWN('PRIHODI PROJ. 2023'!D11*1.034,-2)</f>
        <v>0</v>
      </c>
      <c r="E11" s="132">
        <f>ROUNDDOWN('PRIHODI PROJ. 2023'!E11*1.034,-2)</f>
        <v>0</v>
      </c>
      <c r="F11" s="95">
        <f>ROUNDDOWN('PRIHODI PROJ. 2023'!F11*1.034,-2)</f>
        <v>0</v>
      </c>
      <c r="G11" s="132">
        <f>ROUNDDOWN('PRIHODI PROJ. 2023'!G11*1.034,-2)</f>
        <v>0</v>
      </c>
      <c r="H11" s="132">
        <f>ROUNDDOWN('PRIHODI PROJ. 2023'!H11*1.034,-2)</f>
        <v>0</v>
      </c>
      <c r="I11" s="132">
        <f>ROUNDDOWN('PRIHODI PROJ. 2023'!I11*1.034,-2)</f>
        <v>0</v>
      </c>
      <c r="J11" s="132">
        <f>ROUNDDOWN('PRIHODI PROJ. 2023'!J11*1.034,-2)</f>
        <v>0</v>
      </c>
      <c r="K11" s="132">
        <f>ROUNDDOWN('PRIHODI PROJ. 2023'!K11*1.034,-2)</f>
        <v>0</v>
      </c>
      <c r="L11" s="132">
        <f>ROUNDDOWN('PRIHODI PROJ. 2023'!L11*1.034,-2)</f>
        <v>0</v>
      </c>
      <c r="M11" s="132">
        <f>ROUNDDOWN('PRIHODI PROJ. 2023'!M11*1.034,-2)</f>
        <v>0</v>
      </c>
      <c r="N11" s="132">
        <f>ROUNDDOWN('PRIHODI PROJ. 2023'!N11*1.034,-2)</f>
        <v>0</v>
      </c>
      <c r="O11" s="132">
        <f>ROUNDDOWN('PRIHODI PROJ. 2023'!O11*1.034,-2)</f>
        <v>0</v>
      </c>
      <c r="P11" s="132">
        <f>ROUNDDOWN('PRIHODI PROJ. 2023'!P11*1.034,-2)</f>
        <v>0</v>
      </c>
    </row>
    <row r="12" spans="1:16" ht="24" customHeight="1">
      <c r="A12" s="96">
        <v>6311</v>
      </c>
      <c r="B12" s="97" t="s">
        <v>192</v>
      </c>
      <c r="C12" s="98">
        <f>ROUNDDOWN('PRIHODI PROJ. 2023'!C12*1.034,-2)</f>
        <v>0</v>
      </c>
      <c r="D12" s="99">
        <f>ROUNDDOWN('PRIHODI PROJ. 2023'!D12*1.034,-2)</f>
        <v>0</v>
      </c>
      <c r="E12" s="99">
        <f>ROUNDDOWN('PRIHODI PROJ. 2023'!E12*1.034,-2)</f>
        <v>0</v>
      </c>
      <c r="F12" s="98">
        <f>ROUNDDOWN('PRIHODI PROJ. 2023'!F12*1.034,-2)</f>
        <v>0</v>
      </c>
      <c r="G12" s="100">
        <f>ROUNDDOWN('PRIHODI PROJ. 2023'!G12*1.034,-2)</f>
        <v>0</v>
      </c>
      <c r="H12" s="100">
        <f>ROUNDDOWN('PRIHODI PROJ. 2023'!H12*1.034,-2)</f>
        <v>0</v>
      </c>
      <c r="I12" s="100">
        <f>ROUNDDOWN('PRIHODI PROJ. 2023'!I12*1.034,-2)</f>
        <v>0</v>
      </c>
      <c r="J12" s="100">
        <f>ROUNDDOWN('PRIHODI PROJ. 2023'!J12*1.034,-2)</f>
        <v>0</v>
      </c>
      <c r="K12" s="100">
        <f>ROUNDDOWN('PRIHODI PROJ. 2023'!K12*1.034,-2)</f>
        <v>0</v>
      </c>
      <c r="L12" s="100">
        <f>ROUNDDOWN('PRIHODI PROJ. 2023'!L12*1.034,-2)</f>
        <v>0</v>
      </c>
      <c r="M12" s="100">
        <f>ROUNDDOWN('PRIHODI PROJ. 2023'!M12*1.034,-2)</f>
        <v>0</v>
      </c>
      <c r="N12" s="100">
        <f>ROUNDDOWN('PRIHODI PROJ. 2023'!N12*1.034,-2)</f>
        <v>0</v>
      </c>
      <c r="O12" s="100">
        <f>ROUNDDOWN('PRIHODI PROJ. 2023'!O12*1.034,-2)</f>
        <v>0</v>
      </c>
      <c r="P12" s="100">
        <f>ROUNDDOWN('PRIHODI PROJ. 2023'!P12*1.034,-2)</f>
        <v>0</v>
      </c>
    </row>
    <row r="13" spans="1:16" ht="24" customHeight="1">
      <c r="A13" s="96">
        <v>6312</v>
      </c>
      <c r="B13" s="97" t="s">
        <v>193</v>
      </c>
      <c r="C13" s="98">
        <f>ROUNDDOWN('PRIHODI PROJ. 2023'!C13*1.034,-2)</f>
        <v>0</v>
      </c>
      <c r="D13" s="99">
        <f>ROUNDDOWN('PRIHODI PROJ. 2023'!D13*1.034,-2)</f>
        <v>0</v>
      </c>
      <c r="E13" s="99">
        <f>ROUNDDOWN('PRIHODI PROJ. 2023'!E13*1.034,-2)</f>
        <v>0</v>
      </c>
      <c r="F13" s="98">
        <f>ROUNDDOWN('PRIHODI PROJ. 2023'!F13*1.034,-2)</f>
        <v>0</v>
      </c>
      <c r="G13" s="100">
        <f>ROUNDDOWN('PRIHODI PROJ. 2023'!G13*1.034,-2)</f>
        <v>0</v>
      </c>
      <c r="H13" s="100">
        <f>ROUNDDOWN('PRIHODI PROJ. 2023'!H13*1.034,-2)</f>
        <v>0</v>
      </c>
      <c r="I13" s="100">
        <f>ROUNDDOWN('PRIHODI PROJ. 2023'!I13*1.034,-2)</f>
        <v>0</v>
      </c>
      <c r="J13" s="100">
        <f>ROUNDDOWN('PRIHODI PROJ. 2023'!J13*1.034,-2)</f>
        <v>0</v>
      </c>
      <c r="K13" s="100">
        <f>ROUNDDOWN('PRIHODI PROJ. 2023'!K13*1.034,-2)</f>
        <v>0</v>
      </c>
      <c r="L13" s="100">
        <f>ROUNDDOWN('PRIHODI PROJ. 2023'!L13*1.034,-2)</f>
        <v>0</v>
      </c>
      <c r="M13" s="100">
        <f>ROUNDDOWN('PRIHODI PROJ. 2023'!M13*1.034,-2)</f>
        <v>0</v>
      </c>
      <c r="N13" s="100">
        <f>ROUNDDOWN('PRIHODI PROJ. 2023'!N13*1.034,-2)</f>
        <v>0</v>
      </c>
      <c r="O13" s="100">
        <f>ROUNDDOWN('PRIHODI PROJ. 2023'!O13*1.034,-2)</f>
        <v>0</v>
      </c>
      <c r="P13" s="100">
        <f>ROUNDDOWN('PRIHODI PROJ. 2023'!P13*1.034,-2)</f>
        <v>0</v>
      </c>
    </row>
    <row r="14" spans="1:16" s="131" customFormat="1" ht="25.9" customHeight="1">
      <c r="A14" s="93">
        <v>632</v>
      </c>
      <c r="B14" s="94" t="s">
        <v>194</v>
      </c>
      <c r="C14" s="132">
        <f>ROUNDDOWN('PRIHODI PROJ. 2023'!C14*1.034,-2)</f>
        <v>0</v>
      </c>
      <c r="D14" s="132">
        <f>ROUNDDOWN('PRIHODI PROJ. 2023'!D14*1.034,-2)</f>
        <v>0</v>
      </c>
      <c r="E14" s="132">
        <f>ROUNDDOWN('PRIHODI PROJ. 2023'!E14*1.034,-2)</f>
        <v>0</v>
      </c>
      <c r="F14" s="95">
        <f>ROUNDDOWN('PRIHODI PROJ. 2023'!F14*1.034,-2)</f>
        <v>0</v>
      </c>
      <c r="G14" s="132">
        <f>ROUNDDOWN('PRIHODI PROJ. 2023'!G14*1.034,-2)</f>
        <v>0</v>
      </c>
      <c r="H14" s="132">
        <f>ROUNDDOWN('PRIHODI PROJ. 2023'!H14*1.034,-2)</f>
        <v>0</v>
      </c>
      <c r="I14" s="132">
        <f>ROUNDDOWN('PRIHODI PROJ. 2023'!I14*1.034,-2)</f>
        <v>0</v>
      </c>
      <c r="J14" s="132">
        <f>ROUNDDOWN('PRIHODI PROJ. 2023'!J14*1.034,-2)</f>
        <v>0</v>
      </c>
      <c r="K14" s="132">
        <f>ROUNDDOWN('PRIHODI PROJ. 2023'!K14*1.034,-2)</f>
        <v>0</v>
      </c>
      <c r="L14" s="132">
        <f>ROUNDDOWN('PRIHODI PROJ. 2023'!L14*1.034,-2)</f>
        <v>0</v>
      </c>
      <c r="M14" s="132">
        <f>ROUNDDOWN('PRIHODI PROJ. 2023'!M14*1.034,-2)</f>
        <v>0</v>
      </c>
      <c r="N14" s="132">
        <f>ROUNDDOWN('PRIHODI PROJ. 2023'!N14*1.034,-2)</f>
        <v>0</v>
      </c>
      <c r="O14" s="132">
        <f>ROUNDDOWN('PRIHODI PROJ. 2023'!O14*1.034,-2)</f>
        <v>0</v>
      </c>
      <c r="P14" s="132">
        <f>ROUNDDOWN('PRIHODI PROJ. 2023'!P14*1.034,-2)</f>
        <v>0</v>
      </c>
    </row>
    <row r="15" spans="1:16" ht="24" customHeight="1">
      <c r="A15" s="96">
        <v>6321</v>
      </c>
      <c r="B15" s="97" t="s">
        <v>195</v>
      </c>
      <c r="C15" s="98">
        <f>ROUNDDOWN('PRIHODI PROJ. 2023'!C15*1.034,-2)</f>
        <v>0</v>
      </c>
      <c r="D15" s="99">
        <f>ROUNDDOWN('PRIHODI PROJ. 2023'!D15*1.034,-2)</f>
        <v>0</v>
      </c>
      <c r="E15" s="99">
        <f>ROUNDDOWN('PRIHODI PROJ. 2023'!E15*1.034,-2)</f>
        <v>0</v>
      </c>
      <c r="F15" s="98">
        <f>ROUNDDOWN('PRIHODI PROJ. 2023'!F15*1.034,-2)</f>
        <v>0</v>
      </c>
      <c r="G15" s="100">
        <f>ROUNDDOWN('PRIHODI PROJ. 2023'!G15*1.034,-2)</f>
        <v>0</v>
      </c>
      <c r="H15" s="100">
        <f>ROUNDDOWN('PRIHODI PROJ. 2023'!H15*1.034,-2)</f>
        <v>0</v>
      </c>
      <c r="I15" s="100">
        <f>ROUNDDOWN('PRIHODI PROJ. 2023'!I15*1.034,-2)</f>
        <v>0</v>
      </c>
      <c r="J15" s="100">
        <f>ROUNDDOWN('PRIHODI PROJ. 2023'!J15*1.034,-2)</f>
        <v>0</v>
      </c>
      <c r="K15" s="100">
        <f>ROUNDDOWN('PRIHODI PROJ. 2023'!K15*1.034,-2)</f>
        <v>0</v>
      </c>
      <c r="L15" s="100">
        <f>ROUNDDOWN('PRIHODI PROJ. 2023'!L15*1.034,-2)</f>
        <v>0</v>
      </c>
      <c r="M15" s="100">
        <f>ROUNDDOWN('PRIHODI PROJ. 2023'!M15*1.034,-2)</f>
        <v>0</v>
      </c>
      <c r="N15" s="100">
        <f>ROUNDDOWN('PRIHODI PROJ. 2023'!N15*1.034,-2)</f>
        <v>0</v>
      </c>
      <c r="O15" s="100">
        <f>ROUNDDOWN('PRIHODI PROJ. 2023'!O15*1.034,-2)</f>
        <v>0</v>
      </c>
      <c r="P15" s="100">
        <f>ROUNDDOWN('PRIHODI PROJ. 2023'!P15*1.034,-2)</f>
        <v>0</v>
      </c>
    </row>
    <row r="16" spans="1:16" ht="24" customHeight="1">
      <c r="A16" s="96">
        <v>6322</v>
      </c>
      <c r="B16" s="97" t="s">
        <v>196</v>
      </c>
      <c r="C16" s="98">
        <f>ROUNDDOWN('PRIHODI PROJ. 2023'!C16*1.034,-2)</f>
        <v>0</v>
      </c>
      <c r="D16" s="99">
        <f>ROUNDDOWN('PRIHODI PROJ. 2023'!D16*1.034,-2)</f>
        <v>0</v>
      </c>
      <c r="E16" s="99">
        <f>ROUNDDOWN('PRIHODI PROJ. 2023'!E16*1.034,-2)</f>
        <v>0</v>
      </c>
      <c r="F16" s="98">
        <f>ROUNDDOWN('PRIHODI PROJ. 2023'!F16*1.034,-2)</f>
        <v>0</v>
      </c>
      <c r="G16" s="100">
        <f>ROUNDDOWN('PRIHODI PROJ. 2023'!G16*1.034,-2)</f>
        <v>0</v>
      </c>
      <c r="H16" s="100">
        <f>ROUNDDOWN('PRIHODI PROJ. 2023'!H16*1.034,-2)</f>
        <v>0</v>
      </c>
      <c r="I16" s="100">
        <f>ROUNDDOWN('PRIHODI PROJ. 2023'!I16*1.034,-2)</f>
        <v>0</v>
      </c>
      <c r="J16" s="100">
        <f>ROUNDDOWN('PRIHODI PROJ. 2023'!J16*1.034,-2)</f>
        <v>0</v>
      </c>
      <c r="K16" s="100">
        <f>ROUNDDOWN('PRIHODI PROJ. 2023'!K16*1.034,-2)</f>
        <v>0</v>
      </c>
      <c r="L16" s="100">
        <f>ROUNDDOWN('PRIHODI PROJ. 2023'!L16*1.034,-2)</f>
        <v>0</v>
      </c>
      <c r="M16" s="100">
        <f>ROUNDDOWN('PRIHODI PROJ. 2023'!M16*1.034,-2)</f>
        <v>0</v>
      </c>
      <c r="N16" s="100">
        <f>ROUNDDOWN('PRIHODI PROJ. 2023'!N16*1.034,-2)</f>
        <v>0</v>
      </c>
      <c r="O16" s="100">
        <f>ROUNDDOWN('PRIHODI PROJ. 2023'!O16*1.034,-2)</f>
        <v>0</v>
      </c>
      <c r="P16" s="100">
        <f>ROUNDDOWN('PRIHODI PROJ. 2023'!P16*1.034,-2)</f>
        <v>0</v>
      </c>
    </row>
    <row r="17" spans="1:16" ht="24" customHeight="1">
      <c r="A17" s="96">
        <v>6323</v>
      </c>
      <c r="B17" s="97" t="s">
        <v>197</v>
      </c>
      <c r="C17" s="98">
        <f>ROUNDDOWN('PRIHODI PROJ. 2023'!C17*1.034,-2)</f>
        <v>0</v>
      </c>
      <c r="D17" s="99">
        <f>ROUNDDOWN('PRIHODI PROJ. 2023'!D17*1.034,-2)</f>
        <v>0</v>
      </c>
      <c r="E17" s="99">
        <f>ROUNDDOWN('PRIHODI PROJ. 2023'!E17*1.034,-2)</f>
        <v>0</v>
      </c>
      <c r="F17" s="98">
        <f>ROUNDDOWN('PRIHODI PROJ. 2023'!F17*1.034,-2)</f>
        <v>0</v>
      </c>
      <c r="G17" s="100">
        <f>ROUNDDOWN('PRIHODI PROJ. 2023'!G17*1.034,-2)</f>
        <v>0</v>
      </c>
      <c r="H17" s="100">
        <f>ROUNDDOWN('PRIHODI PROJ. 2023'!H17*1.034,-2)</f>
        <v>0</v>
      </c>
      <c r="I17" s="100">
        <f>ROUNDDOWN('PRIHODI PROJ. 2023'!I17*1.034,-2)</f>
        <v>0</v>
      </c>
      <c r="J17" s="100">
        <f>ROUNDDOWN('PRIHODI PROJ. 2023'!J17*1.034,-2)</f>
        <v>0</v>
      </c>
      <c r="K17" s="100">
        <f>ROUNDDOWN('PRIHODI PROJ. 2023'!K17*1.034,-2)</f>
        <v>0</v>
      </c>
      <c r="L17" s="100">
        <f>ROUNDDOWN('PRIHODI PROJ. 2023'!L17*1.034,-2)</f>
        <v>0</v>
      </c>
      <c r="M17" s="100">
        <f>ROUNDDOWN('PRIHODI PROJ. 2023'!M17*1.034,-2)</f>
        <v>0</v>
      </c>
      <c r="N17" s="100">
        <f>ROUNDDOWN('PRIHODI PROJ. 2023'!N17*1.034,-2)</f>
        <v>0</v>
      </c>
      <c r="O17" s="100">
        <f>ROUNDDOWN('PRIHODI PROJ. 2023'!O17*1.034,-2)</f>
        <v>0</v>
      </c>
      <c r="P17" s="100">
        <f>ROUNDDOWN('PRIHODI PROJ. 2023'!P17*1.034,-2)</f>
        <v>0</v>
      </c>
    </row>
    <row r="18" spans="1:16" ht="24" customHeight="1">
      <c r="A18" s="96">
        <v>6324</v>
      </c>
      <c r="B18" s="97" t="s">
        <v>198</v>
      </c>
      <c r="C18" s="98">
        <f>ROUNDDOWN('PRIHODI PROJ. 2023'!C18*1.034,-2)</f>
        <v>0</v>
      </c>
      <c r="D18" s="99">
        <f>ROUNDDOWN('PRIHODI PROJ. 2023'!D18*1.034,-2)</f>
        <v>0</v>
      </c>
      <c r="E18" s="99">
        <f>ROUNDDOWN('PRIHODI PROJ. 2023'!E18*1.034,-2)</f>
        <v>0</v>
      </c>
      <c r="F18" s="98">
        <f>ROUNDDOWN('PRIHODI PROJ. 2023'!F18*1.034,-2)</f>
        <v>0</v>
      </c>
      <c r="G18" s="100">
        <f>ROUNDDOWN('PRIHODI PROJ. 2023'!G18*1.034,-2)</f>
        <v>0</v>
      </c>
      <c r="H18" s="100">
        <f>ROUNDDOWN('PRIHODI PROJ. 2023'!H18*1.034,-2)</f>
        <v>0</v>
      </c>
      <c r="I18" s="100">
        <f>ROUNDDOWN('PRIHODI PROJ. 2023'!I18*1.034,-2)</f>
        <v>0</v>
      </c>
      <c r="J18" s="100">
        <f>ROUNDDOWN('PRIHODI PROJ. 2023'!J18*1.034,-2)</f>
        <v>0</v>
      </c>
      <c r="K18" s="100">
        <f>ROUNDDOWN('PRIHODI PROJ. 2023'!K18*1.034,-2)</f>
        <v>0</v>
      </c>
      <c r="L18" s="100">
        <f>ROUNDDOWN('PRIHODI PROJ. 2023'!L18*1.034,-2)</f>
        <v>0</v>
      </c>
      <c r="M18" s="100">
        <f>ROUNDDOWN('PRIHODI PROJ. 2023'!M18*1.034,-2)</f>
        <v>0</v>
      </c>
      <c r="N18" s="100">
        <f>ROUNDDOWN('PRIHODI PROJ. 2023'!N18*1.034,-2)</f>
        <v>0</v>
      </c>
      <c r="O18" s="100">
        <f>ROUNDDOWN('PRIHODI PROJ. 2023'!O18*1.034,-2)</f>
        <v>0</v>
      </c>
      <c r="P18" s="100">
        <f>ROUNDDOWN('PRIHODI PROJ. 2023'!P18*1.034,-2)</f>
        <v>0</v>
      </c>
    </row>
    <row r="19" spans="1:16" s="131" customFormat="1" ht="25.9" customHeight="1">
      <c r="A19" s="93">
        <v>633</v>
      </c>
      <c r="B19" s="94" t="s">
        <v>199</v>
      </c>
      <c r="C19" s="132">
        <f>ROUNDDOWN('PRIHODI PROJ. 2023'!C19*1.034,-2)</f>
        <v>0</v>
      </c>
      <c r="D19" s="132">
        <f>ROUNDDOWN('PRIHODI PROJ. 2023'!D19*1.034,-2)</f>
        <v>0</v>
      </c>
      <c r="E19" s="132">
        <f>ROUNDDOWN('PRIHODI PROJ. 2023'!E19*1.034,-2)</f>
        <v>0</v>
      </c>
      <c r="F19" s="95">
        <f>ROUNDDOWN('PRIHODI PROJ. 2023'!F19*1.034,-2)</f>
        <v>0</v>
      </c>
      <c r="G19" s="132">
        <f>ROUNDDOWN('PRIHODI PROJ. 2023'!G19*1.034,-2)</f>
        <v>0</v>
      </c>
      <c r="H19" s="132">
        <f>ROUNDDOWN('PRIHODI PROJ. 2023'!H19*1.034,-2)</f>
        <v>0</v>
      </c>
      <c r="I19" s="132">
        <f>ROUNDDOWN('PRIHODI PROJ. 2023'!I19*1.034,-2)</f>
        <v>0</v>
      </c>
      <c r="J19" s="132">
        <f>ROUNDDOWN('PRIHODI PROJ. 2023'!J19*1.034,-2)</f>
        <v>0</v>
      </c>
      <c r="K19" s="132">
        <f>ROUNDDOWN('PRIHODI PROJ. 2023'!K19*1.034,-2)</f>
        <v>0</v>
      </c>
      <c r="L19" s="132">
        <f>ROUNDDOWN('PRIHODI PROJ. 2023'!L19*1.034,-2)</f>
        <v>0</v>
      </c>
      <c r="M19" s="132">
        <f>ROUNDDOWN('PRIHODI PROJ. 2023'!M19*1.034,-2)</f>
        <v>0</v>
      </c>
      <c r="N19" s="132">
        <f>ROUNDDOWN('PRIHODI PROJ. 2023'!N19*1.034,-2)</f>
        <v>0</v>
      </c>
      <c r="O19" s="132">
        <f>ROUNDDOWN('PRIHODI PROJ. 2023'!O19*1.034,-2)</f>
        <v>0</v>
      </c>
      <c r="P19" s="132">
        <f>ROUNDDOWN('PRIHODI PROJ. 2023'!P19*1.034,-2)</f>
        <v>0</v>
      </c>
    </row>
    <row r="20" spans="1:16" ht="24" customHeight="1">
      <c r="A20" s="96">
        <v>6331</v>
      </c>
      <c r="B20" s="97" t="s">
        <v>200</v>
      </c>
      <c r="C20" s="98">
        <f>ROUNDDOWN('PRIHODI PROJ. 2023'!C20*1.034,-2)</f>
        <v>0</v>
      </c>
      <c r="D20" s="99">
        <f>ROUNDDOWN('PRIHODI PROJ. 2023'!D20*1.034,-2)</f>
        <v>0</v>
      </c>
      <c r="E20" s="99">
        <f>ROUNDDOWN('PRIHODI PROJ. 2023'!E20*1.034,-2)</f>
        <v>0</v>
      </c>
      <c r="F20" s="98">
        <f>ROUNDDOWN('PRIHODI PROJ. 2023'!F20*1.034,-2)</f>
        <v>0</v>
      </c>
      <c r="G20" s="100">
        <f>ROUNDDOWN('PRIHODI PROJ. 2023'!G20*1.034,-2)</f>
        <v>0</v>
      </c>
      <c r="H20" s="100">
        <f>ROUNDDOWN('PRIHODI PROJ. 2023'!H20*1.034,-2)</f>
        <v>0</v>
      </c>
      <c r="I20" s="100">
        <f>ROUNDDOWN('PRIHODI PROJ. 2023'!I20*1.034,-2)</f>
        <v>0</v>
      </c>
      <c r="J20" s="100">
        <f>ROUNDDOWN('PRIHODI PROJ. 2023'!J20*1.034,-2)</f>
        <v>0</v>
      </c>
      <c r="K20" s="100">
        <f>ROUNDDOWN('PRIHODI PROJ. 2023'!K20*1.034,-2)</f>
        <v>0</v>
      </c>
      <c r="L20" s="100">
        <f>ROUNDDOWN('PRIHODI PROJ. 2023'!L20*1.034,-2)</f>
        <v>0</v>
      </c>
      <c r="M20" s="100">
        <f>ROUNDDOWN('PRIHODI PROJ. 2023'!M20*1.034,-2)</f>
        <v>0</v>
      </c>
      <c r="N20" s="100">
        <f>ROUNDDOWN('PRIHODI PROJ. 2023'!N20*1.034,-2)</f>
        <v>0</v>
      </c>
      <c r="O20" s="100">
        <f>ROUNDDOWN('PRIHODI PROJ. 2023'!O20*1.034,-2)</f>
        <v>0</v>
      </c>
      <c r="P20" s="100">
        <f>ROUNDDOWN('PRIHODI PROJ. 2023'!P20*1.034,-2)</f>
        <v>0</v>
      </c>
    </row>
    <row r="21" spans="1:16" ht="24" customHeight="1">
      <c r="A21" s="96">
        <v>6332</v>
      </c>
      <c r="B21" s="97" t="s">
        <v>201</v>
      </c>
      <c r="C21" s="98">
        <f>ROUNDDOWN('PRIHODI PROJ. 2023'!C21*1.034,-2)</f>
        <v>0</v>
      </c>
      <c r="D21" s="99">
        <f>ROUNDDOWN('PRIHODI PROJ. 2023'!D21*1.034,-2)</f>
        <v>0</v>
      </c>
      <c r="E21" s="99">
        <f>ROUNDDOWN('PRIHODI PROJ. 2023'!E21*1.034,-2)</f>
        <v>0</v>
      </c>
      <c r="F21" s="98">
        <f>ROUNDDOWN('PRIHODI PROJ. 2023'!F21*1.034,-2)</f>
        <v>0</v>
      </c>
      <c r="G21" s="100">
        <f>ROUNDDOWN('PRIHODI PROJ. 2023'!G21*1.034,-2)</f>
        <v>0</v>
      </c>
      <c r="H21" s="100">
        <f>ROUNDDOWN('PRIHODI PROJ. 2023'!H21*1.034,-2)</f>
        <v>0</v>
      </c>
      <c r="I21" s="100">
        <f>ROUNDDOWN('PRIHODI PROJ. 2023'!I21*1.034,-2)</f>
        <v>0</v>
      </c>
      <c r="J21" s="100">
        <f>ROUNDDOWN('PRIHODI PROJ. 2023'!J21*1.034,-2)</f>
        <v>0</v>
      </c>
      <c r="K21" s="100">
        <f>ROUNDDOWN('PRIHODI PROJ. 2023'!K21*1.034,-2)</f>
        <v>0</v>
      </c>
      <c r="L21" s="100">
        <f>ROUNDDOWN('PRIHODI PROJ. 2023'!L21*1.034,-2)</f>
        <v>0</v>
      </c>
      <c r="M21" s="100">
        <f>ROUNDDOWN('PRIHODI PROJ. 2023'!M21*1.034,-2)</f>
        <v>0</v>
      </c>
      <c r="N21" s="100">
        <f>ROUNDDOWN('PRIHODI PROJ. 2023'!N21*1.034,-2)</f>
        <v>0</v>
      </c>
      <c r="O21" s="100">
        <f>ROUNDDOWN('PRIHODI PROJ. 2023'!O21*1.034,-2)</f>
        <v>0</v>
      </c>
      <c r="P21" s="100">
        <f>ROUNDDOWN('PRIHODI PROJ. 2023'!P21*1.034,-2)</f>
        <v>0</v>
      </c>
    </row>
    <row r="22" spans="1:16" s="131" customFormat="1" ht="25.9" customHeight="1">
      <c r="A22" s="93">
        <v>634</v>
      </c>
      <c r="B22" s="94" t="s">
        <v>202</v>
      </c>
      <c r="C22" s="132">
        <f>ROUNDDOWN('PRIHODI PROJ. 2023'!C22*1.034,-2)</f>
        <v>136600</v>
      </c>
      <c r="D22" s="132">
        <f>ROUNDDOWN('PRIHODI PROJ. 2023'!D22*1.034,-2)</f>
        <v>0</v>
      </c>
      <c r="E22" s="132">
        <f>ROUNDDOWN('PRIHODI PROJ. 2023'!E22*1.034,-2)</f>
        <v>0</v>
      </c>
      <c r="F22" s="95">
        <f>ROUNDDOWN('PRIHODI PROJ. 2023'!F22*1.034,-2)</f>
        <v>136600</v>
      </c>
      <c r="G22" s="132">
        <f>ROUNDDOWN('PRIHODI PROJ. 2023'!G22*1.034,-2)</f>
        <v>0</v>
      </c>
      <c r="H22" s="132">
        <f>ROUNDDOWN('PRIHODI PROJ. 2023'!H22*1.034,-2)</f>
        <v>0</v>
      </c>
      <c r="I22" s="132">
        <f>ROUNDDOWN('PRIHODI PROJ. 2023'!I22*1.034,-2)</f>
        <v>0</v>
      </c>
      <c r="J22" s="132">
        <f>ROUNDDOWN('PRIHODI PROJ. 2023'!J22*1.034,-2)</f>
        <v>0</v>
      </c>
      <c r="K22" s="132">
        <f>ROUNDDOWN('PRIHODI PROJ. 2023'!K22*1.034,-2)</f>
        <v>136600</v>
      </c>
      <c r="L22" s="132">
        <f>ROUNDDOWN('PRIHODI PROJ. 2023'!L22*1.034,-2)</f>
        <v>0</v>
      </c>
      <c r="M22" s="132">
        <f>ROUNDDOWN('PRIHODI PROJ. 2023'!M22*1.034,-2)</f>
        <v>0</v>
      </c>
      <c r="N22" s="132">
        <f>ROUNDDOWN('PRIHODI PROJ. 2023'!N22*1.034,-2)</f>
        <v>0</v>
      </c>
      <c r="O22" s="132">
        <f>ROUNDDOWN('PRIHODI PROJ. 2023'!O22*1.034,-2)</f>
        <v>0</v>
      </c>
      <c r="P22" s="132">
        <f>ROUNDDOWN('PRIHODI PROJ. 2023'!P22*1.034,-2)</f>
        <v>0</v>
      </c>
    </row>
    <row r="23" spans="1:16" ht="24" customHeight="1">
      <c r="A23" s="96">
        <v>6341</v>
      </c>
      <c r="B23" s="97" t="s">
        <v>203</v>
      </c>
      <c r="C23" s="98">
        <f>ROUNDDOWN('PRIHODI PROJ. 2023'!C23*1.034,-2)</f>
        <v>136600</v>
      </c>
      <c r="D23" s="99">
        <f>ROUNDDOWN('PRIHODI PROJ. 2023'!D23*1.034,-2)</f>
        <v>0</v>
      </c>
      <c r="E23" s="99">
        <f>ROUNDDOWN('PRIHODI PROJ. 2023'!E23*1.034,-2)</f>
        <v>0</v>
      </c>
      <c r="F23" s="98">
        <f>ROUNDDOWN('PRIHODI PROJ. 2023'!F23*1.034,-2)</f>
        <v>136600</v>
      </c>
      <c r="G23" s="99">
        <f>ROUNDDOWN('PRIHODI PROJ. 2023'!G23*1.034,-2)</f>
        <v>0</v>
      </c>
      <c r="H23" s="99">
        <f>ROUNDDOWN('PRIHODI PROJ. 2023'!H23*1.034,-2)</f>
        <v>0</v>
      </c>
      <c r="I23" s="99">
        <f>ROUNDDOWN('PRIHODI PROJ. 2023'!I23*1.034,-2)</f>
        <v>0</v>
      </c>
      <c r="J23" s="99">
        <f>ROUNDDOWN('PRIHODI PROJ. 2023'!J23*1.034,-2)</f>
        <v>0</v>
      </c>
      <c r="K23" s="157">
        <f>ROUNDDOWN('PRIHODI PROJ. 2023'!K23*1.034,-2)</f>
        <v>136600</v>
      </c>
      <c r="L23" s="99">
        <f>ROUNDDOWN('PRIHODI PROJ. 2023'!L23*1.034,-2)</f>
        <v>0</v>
      </c>
      <c r="M23" s="99">
        <f>ROUNDDOWN('PRIHODI PROJ. 2023'!M23*1.034,-2)</f>
        <v>0</v>
      </c>
      <c r="N23" s="99">
        <f>ROUNDDOWN('PRIHODI PROJ. 2023'!N23*1.034,-2)</f>
        <v>0</v>
      </c>
      <c r="O23" s="99">
        <f>ROUNDDOWN('PRIHODI PROJ. 2023'!O23*1.034,-2)</f>
        <v>0</v>
      </c>
      <c r="P23" s="99">
        <f>ROUNDDOWN('PRIHODI PROJ. 2023'!P23*1.034,-2)</f>
        <v>0</v>
      </c>
    </row>
    <row r="24" spans="1:16" ht="24" customHeight="1">
      <c r="A24" s="96">
        <v>6342</v>
      </c>
      <c r="B24" s="97" t="s">
        <v>204</v>
      </c>
      <c r="C24" s="98">
        <f>ROUNDDOWN('PRIHODI PROJ. 2023'!C24*1.034,-2)</f>
        <v>0</v>
      </c>
      <c r="D24" s="99">
        <f>ROUNDDOWN('PRIHODI PROJ. 2023'!D24*1.034,-2)</f>
        <v>0</v>
      </c>
      <c r="E24" s="99">
        <f>ROUNDDOWN('PRIHODI PROJ. 2023'!E24*1.034,-2)</f>
        <v>0</v>
      </c>
      <c r="F24" s="98">
        <f>ROUNDDOWN('PRIHODI PROJ. 2023'!F24*1.034,-2)</f>
        <v>0</v>
      </c>
      <c r="G24" s="99">
        <f>ROUNDDOWN('PRIHODI PROJ. 2023'!G24*1.034,-2)</f>
        <v>0</v>
      </c>
      <c r="H24" s="99">
        <f>ROUNDDOWN('PRIHODI PROJ. 2023'!H24*1.034,-2)</f>
        <v>0</v>
      </c>
      <c r="I24" s="99">
        <f>ROUNDDOWN('PRIHODI PROJ. 2023'!I24*1.034,-2)</f>
        <v>0</v>
      </c>
      <c r="J24" s="99">
        <f>ROUNDDOWN('PRIHODI PROJ. 2023'!J24*1.034,-2)</f>
        <v>0</v>
      </c>
      <c r="K24" s="157">
        <f>ROUNDDOWN('PRIHODI PROJ. 2023'!K24*1.034,-2)</f>
        <v>0</v>
      </c>
      <c r="L24" s="99">
        <f>ROUNDDOWN('PRIHODI PROJ. 2023'!L24*1.034,-2)</f>
        <v>0</v>
      </c>
      <c r="M24" s="99">
        <f>ROUNDDOWN('PRIHODI PROJ. 2023'!M24*1.034,-2)</f>
        <v>0</v>
      </c>
      <c r="N24" s="99">
        <f>ROUNDDOWN('PRIHODI PROJ. 2023'!N24*1.034,-2)</f>
        <v>0</v>
      </c>
      <c r="O24" s="99">
        <f>ROUNDDOWN('PRIHODI PROJ. 2023'!O24*1.034,-2)</f>
        <v>0</v>
      </c>
      <c r="P24" s="99">
        <f>ROUNDDOWN('PRIHODI PROJ. 2023'!P24*1.034,-2)</f>
        <v>0</v>
      </c>
    </row>
    <row r="25" spans="1:16" s="131" customFormat="1" ht="25.9" customHeight="1">
      <c r="A25" s="93">
        <v>635</v>
      </c>
      <c r="B25" s="94" t="s">
        <v>205</v>
      </c>
      <c r="C25" s="132">
        <f>ROUNDDOWN('PRIHODI PROJ. 2023'!C25*1.034,-2)</f>
        <v>0</v>
      </c>
      <c r="D25" s="132">
        <f>ROUNDDOWN('PRIHODI PROJ. 2023'!D25*1.034,-2)</f>
        <v>0</v>
      </c>
      <c r="E25" s="132">
        <f>ROUNDDOWN('PRIHODI PROJ. 2023'!E25*1.034,-2)</f>
        <v>0</v>
      </c>
      <c r="F25" s="95">
        <f>ROUNDDOWN('PRIHODI PROJ. 2023'!F25*1.034,-2)</f>
        <v>0</v>
      </c>
      <c r="G25" s="132">
        <f>ROUNDDOWN('PRIHODI PROJ. 2023'!G25*1.034,-2)</f>
        <v>0</v>
      </c>
      <c r="H25" s="132">
        <f>ROUNDDOWN('PRIHODI PROJ. 2023'!H25*1.034,-2)</f>
        <v>0</v>
      </c>
      <c r="I25" s="132">
        <f>ROUNDDOWN('PRIHODI PROJ. 2023'!I25*1.034,-2)</f>
        <v>0</v>
      </c>
      <c r="J25" s="132">
        <f>ROUNDDOWN('PRIHODI PROJ. 2023'!J25*1.034,-2)</f>
        <v>0</v>
      </c>
      <c r="K25" s="132">
        <f>ROUNDDOWN('PRIHODI PROJ. 2023'!K25*1.034,-2)</f>
        <v>0</v>
      </c>
      <c r="L25" s="132">
        <f>ROUNDDOWN('PRIHODI PROJ. 2023'!L25*1.034,-2)</f>
        <v>0</v>
      </c>
      <c r="M25" s="132">
        <f>ROUNDDOWN('PRIHODI PROJ. 2023'!M25*1.034,-2)</f>
        <v>0</v>
      </c>
      <c r="N25" s="132">
        <f>ROUNDDOWN('PRIHODI PROJ. 2023'!N25*1.034,-2)</f>
        <v>0</v>
      </c>
      <c r="O25" s="132">
        <f>ROUNDDOWN('PRIHODI PROJ. 2023'!O25*1.034,-2)</f>
        <v>0</v>
      </c>
      <c r="P25" s="132">
        <f>ROUNDDOWN('PRIHODI PROJ. 2023'!P25*1.034,-2)</f>
        <v>0</v>
      </c>
    </row>
    <row r="26" spans="1:16" ht="24" customHeight="1">
      <c r="A26" s="96">
        <v>6351</v>
      </c>
      <c r="B26" s="97" t="s">
        <v>206</v>
      </c>
      <c r="C26" s="98">
        <f>ROUNDDOWN('PRIHODI PROJ. 2023'!C26*1.034,-2)</f>
        <v>0</v>
      </c>
      <c r="D26" s="99">
        <f>ROUNDDOWN('PRIHODI PROJ. 2023'!D26*1.034,-2)</f>
        <v>0</v>
      </c>
      <c r="E26" s="99">
        <f>ROUNDDOWN('PRIHODI PROJ. 2023'!E26*1.034,-2)</f>
        <v>0</v>
      </c>
      <c r="F26" s="98">
        <f>ROUNDDOWN('PRIHODI PROJ. 2023'!F26*1.034,-2)</f>
        <v>0</v>
      </c>
      <c r="G26" s="100">
        <f>ROUNDDOWN('PRIHODI PROJ. 2023'!G26*1.034,-2)</f>
        <v>0</v>
      </c>
      <c r="H26" s="100">
        <f>ROUNDDOWN('PRIHODI PROJ. 2023'!H26*1.034,-2)</f>
        <v>0</v>
      </c>
      <c r="I26" s="100">
        <f>ROUNDDOWN('PRIHODI PROJ. 2023'!I26*1.034,-2)</f>
        <v>0</v>
      </c>
      <c r="J26" s="100">
        <f>ROUNDDOWN('PRIHODI PROJ. 2023'!J26*1.034,-2)</f>
        <v>0</v>
      </c>
      <c r="K26" s="100">
        <f>ROUNDDOWN('PRIHODI PROJ. 2023'!K26*1.034,-2)</f>
        <v>0</v>
      </c>
      <c r="L26" s="100">
        <f>ROUNDDOWN('PRIHODI PROJ. 2023'!L26*1.034,-2)</f>
        <v>0</v>
      </c>
      <c r="M26" s="100">
        <f>ROUNDDOWN('PRIHODI PROJ. 2023'!M26*1.034,-2)</f>
        <v>0</v>
      </c>
      <c r="N26" s="100">
        <f>ROUNDDOWN('PRIHODI PROJ. 2023'!N26*1.034,-2)</f>
        <v>0</v>
      </c>
      <c r="O26" s="100">
        <f>ROUNDDOWN('PRIHODI PROJ. 2023'!O26*1.034,-2)</f>
        <v>0</v>
      </c>
      <c r="P26" s="100">
        <f>ROUNDDOWN('PRIHODI PROJ. 2023'!P26*1.034,-2)</f>
        <v>0</v>
      </c>
    </row>
    <row r="27" spans="1:16" ht="24" customHeight="1">
      <c r="A27" s="96">
        <v>6352</v>
      </c>
      <c r="B27" s="97" t="s">
        <v>207</v>
      </c>
      <c r="C27" s="98">
        <f>ROUNDDOWN('PRIHODI PROJ. 2023'!C27*1.034,-2)</f>
        <v>0</v>
      </c>
      <c r="D27" s="99">
        <f>ROUNDDOWN('PRIHODI PROJ. 2023'!D27*1.034,-2)</f>
        <v>0</v>
      </c>
      <c r="E27" s="99">
        <f>ROUNDDOWN('PRIHODI PROJ. 2023'!E27*1.034,-2)</f>
        <v>0</v>
      </c>
      <c r="F27" s="98">
        <f>ROUNDDOWN('PRIHODI PROJ. 2023'!F27*1.034,-2)</f>
        <v>0</v>
      </c>
      <c r="G27" s="100">
        <f>ROUNDDOWN('PRIHODI PROJ. 2023'!G27*1.034,-2)</f>
        <v>0</v>
      </c>
      <c r="H27" s="100">
        <f>ROUNDDOWN('PRIHODI PROJ. 2023'!H27*1.034,-2)</f>
        <v>0</v>
      </c>
      <c r="I27" s="100">
        <f>ROUNDDOWN('PRIHODI PROJ. 2023'!I27*1.034,-2)</f>
        <v>0</v>
      </c>
      <c r="J27" s="100">
        <f>ROUNDDOWN('PRIHODI PROJ. 2023'!J27*1.034,-2)</f>
        <v>0</v>
      </c>
      <c r="K27" s="100">
        <f>ROUNDDOWN('PRIHODI PROJ. 2023'!K27*1.034,-2)</f>
        <v>0</v>
      </c>
      <c r="L27" s="100">
        <f>ROUNDDOWN('PRIHODI PROJ. 2023'!L27*1.034,-2)</f>
        <v>0</v>
      </c>
      <c r="M27" s="100">
        <f>ROUNDDOWN('PRIHODI PROJ. 2023'!M27*1.034,-2)</f>
        <v>0</v>
      </c>
      <c r="N27" s="100">
        <f>ROUNDDOWN('PRIHODI PROJ. 2023'!N27*1.034,-2)</f>
        <v>0</v>
      </c>
      <c r="O27" s="100">
        <f>ROUNDDOWN('PRIHODI PROJ. 2023'!O27*1.034,-2)</f>
        <v>0</v>
      </c>
      <c r="P27" s="100">
        <f>ROUNDDOWN('PRIHODI PROJ. 2023'!P27*1.034,-2)</f>
        <v>0</v>
      </c>
    </row>
    <row r="28" spans="1:16" s="131" customFormat="1" ht="25.9" customHeight="1">
      <c r="A28" s="93" t="s">
        <v>208</v>
      </c>
      <c r="B28" s="101" t="s">
        <v>209</v>
      </c>
      <c r="C28" s="132">
        <f>ROUNDDOWN('PRIHODI PROJ. 2023'!C28*1.034,-2)</f>
        <v>8372000</v>
      </c>
      <c r="D28" s="132">
        <f>ROUNDDOWN('PRIHODI PROJ. 2023'!D28*1.034,-2)</f>
        <v>0</v>
      </c>
      <c r="E28" s="132">
        <f>ROUNDDOWN('PRIHODI PROJ. 2023'!E28*1.034,-2)</f>
        <v>0</v>
      </c>
      <c r="F28" s="95">
        <f>ROUNDDOWN('PRIHODI PROJ. 2023'!F28*1.034,-2)</f>
        <v>8372000</v>
      </c>
      <c r="G28" s="132">
        <f>ROUNDDOWN('PRIHODI PROJ. 2023'!G28*1.034,-2)</f>
        <v>0</v>
      </c>
      <c r="H28" s="132">
        <f>ROUNDDOWN('PRIHODI PROJ. 2023'!H28*1.034,-2)</f>
        <v>0</v>
      </c>
      <c r="I28" s="132">
        <f>ROUNDDOWN('PRIHODI PROJ. 2023'!I28*1.034,-2)</f>
        <v>8372000</v>
      </c>
      <c r="J28" s="132">
        <f>ROUNDDOWN('PRIHODI PROJ. 2023'!J28*1.034,-2)</f>
        <v>0</v>
      </c>
      <c r="K28" s="132">
        <f>ROUNDDOWN('PRIHODI PROJ. 2023'!K28*1.034,-2)</f>
        <v>0</v>
      </c>
      <c r="L28" s="132">
        <f>ROUNDDOWN('PRIHODI PROJ. 2023'!L28*1.034,-2)</f>
        <v>0</v>
      </c>
      <c r="M28" s="132">
        <f>ROUNDDOWN('PRIHODI PROJ. 2023'!M28*1.034,-2)</f>
        <v>0</v>
      </c>
      <c r="N28" s="132">
        <f>ROUNDDOWN('PRIHODI PROJ. 2023'!N28*1.034,-2)</f>
        <v>0</v>
      </c>
      <c r="O28" s="132">
        <f>ROUNDDOWN('PRIHODI PROJ. 2023'!O28*1.034,-2)</f>
        <v>0</v>
      </c>
      <c r="P28" s="132">
        <f>ROUNDDOWN('PRIHODI PROJ. 2023'!P28*1.034,-2)</f>
        <v>0</v>
      </c>
    </row>
    <row r="29" spans="1:16" ht="24" customHeight="1">
      <c r="A29" s="96" t="s">
        <v>210</v>
      </c>
      <c r="B29" s="97" t="s">
        <v>211</v>
      </c>
      <c r="C29" s="98">
        <f>ROUNDDOWN('PRIHODI PROJ. 2023'!C29*1.034,-2)</f>
        <v>8372000</v>
      </c>
      <c r="D29" s="99">
        <f>ROUNDDOWN('PRIHODI PROJ. 2023'!D29*1.034,-2)</f>
        <v>0</v>
      </c>
      <c r="E29" s="99">
        <f>ROUNDDOWN('PRIHODI PROJ. 2023'!E29*1.034,-2)</f>
        <v>0</v>
      </c>
      <c r="F29" s="98">
        <f>ROUNDDOWN('PRIHODI PROJ. 2023'!F29*1.034,-2)</f>
        <v>8372000</v>
      </c>
      <c r="G29" s="99">
        <f>ROUNDDOWN('PRIHODI PROJ. 2023'!G29*1.034,-2)</f>
        <v>0</v>
      </c>
      <c r="H29" s="99">
        <f>ROUNDDOWN('PRIHODI PROJ. 2023'!H29*1.034,-2)</f>
        <v>0</v>
      </c>
      <c r="I29" s="157">
        <f>ROUNDDOWN('PRIHODI PROJ. 2023'!I29*1.034,-2)</f>
        <v>8372000</v>
      </c>
      <c r="J29" s="99">
        <f>ROUNDDOWN('PRIHODI PROJ. 2023'!J29*1.034,-2)</f>
        <v>0</v>
      </c>
      <c r="K29" s="99">
        <f>ROUNDDOWN('PRIHODI PROJ. 2023'!K29*1.034,-2)</f>
        <v>0</v>
      </c>
      <c r="L29" s="99">
        <f>ROUNDDOWN('PRIHODI PROJ. 2023'!L29*1.034,-2)</f>
        <v>0</v>
      </c>
      <c r="M29" s="99">
        <f>ROUNDDOWN('PRIHODI PROJ. 2023'!M29*1.034,-2)</f>
        <v>0</v>
      </c>
      <c r="N29" s="99">
        <f>ROUNDDOWN('PRIHODI PROJ. 2023'!N29*1.034,-2)</f>
        <v>0</v>
      </c>
      <c r="O29" s="99">
        <f>ROUNDDOWN('PRIHODI PROJ. 2023'!O29*1.034,-2)</f>
        <v>0</v>
      </c>
      <c r="P29" s="99">
        <f>ROUNDDOWN('PRIHODI PROJ. 2023'!P29*1.034,-2)</f>
        <v>0</v>
      </c>
    </row>
    <row r="30" spans="1:16" ht="24" customHeight="1">
      <c r="A30" s="96" t="s">
        <v>212</v>
      </c>
      <c r="B30" s="97" t="s">
        <v>213</v>
      </c>
      <c r="C30" s="98">
        <f>ROUNDDOWN('PRIHODI PROJ. 2023'!C30*1.034,-2)</f>
        <v>0</v>
      </c>
      <c r="D30" s="99">
        <f>ROUNDDOWN('PRIHODI PROJ. 2023'!D30*1.034,-2)</f>
        <v>0</v>
      </c>
      <c r="E30" s="99">
        <f>ROUNDDOWN('PRIHODI PROJ. 2023'!E30*1.034,-2)</f>
        <v>0</v>
      </c>
      <c r="F30" s="98">
        <f>ROUNDDOWN('PRIHODI PROJ. 2023'!F30*1.034,-2)</f>
        <v>0</v>
      </c>
      <c r="G30" s="99">
        <f>ROUNDDOWN('PRIHODI PROJ. 2023'!G30*1.034,-2)</f>
        <v>0</v>
      </c>
      <c r="H30" s="99">
        <f>ROUNDDOWN('PRIHODI PROJ. 2023'!H30*1.034,-2)</f>
        <v>0</v>
      </c>
      <c r="I30" s="157">
        <f>ROUNDDOWN('PRIHODI PROJ. 2023'!I30*1.034,-2)</f>
        <v>0</v>
      </c>
      <c r="J30" s="99">
        <f>ROUNDDOWN('PRIHODI PROJ. 2023'!J30*1.034,-2)</f>
        <v>0</v>
      </c>
      <c r="K30" s="99">
        <f>ROUNDDOWN('PRIHODI PROJ. 2023'!K30*1.034,-2)</f>
        <v>0</v>
      </c>
      <c r="L30" s="99">
        <f>ROUNDDOWN('PRIHODI PROJ. 2023'!L30*1.034,-2)</f>
        <v>0</v>
      </c>
      <c r="M30" s="99">
        <f>ROUNDDOWN('PRIHODI PROJ. 2023'!M30*1.034,-2)</f>
        <v>0</v>
      </c>
      <c r="N30" s="99">
        <f>ROUNDDOWN('PRIHODI PROJ. 2023'!N30*1.034,-2)</f>
        <v>0</v>
      </c>
      <c r="O30" s="99">
        <f>ROUNDDOWN('PRIHODI PROJ. 2023'!O30*1.034,-2)</f>
        <v>0</v>
      </c>
      <c r="P30" s="99">
        <f>ROUNDDOWN('PRIHODI PROJ. 2023'!P30*1.034,-2)</f>
        <v>0</v>
      </c>
    </row>
    <row r="31" spans="1:16" s="131" customFormat="1" ht="25.9" customHeight="1">
      <c r="A31" s="93" t="s">
        <v>214</v>
      </c>
      <c r="B31" s="94" t="s">
        <v>215</v>
      </c>
      <c r="C31" s="132">
        <f>ROUNDDOWN('PRIHODI PROJ. 2023'!C31*1.034,-2)</f>
        <v>0</v>
      </c>
      <c r="D31" s="132">
        <f>ROUNDDOWN('PRIHODI PROJ. 2023'!D31*1.034,-2)</f>
        <v>0</v>
      </c>
      <c r="E31" s="132">
        <f>ROUNDDOWN('PRIHODI PROJ. 2023'!E31*1.034,-2)</f>
        <v>0</v>
      </c>
      <c r="F31" s="95">
        <f>ROUNDDOWN('PRIHODI PROJ. 2023'!F31*1.034,-2)</f>
        <v>0</v>
      </c>
      <c r="G31" s="132">
        <f>ROUNDDOWN('PRIHODI PROJ. 2023'!G31*1.034,-2)</f>
        <v>0</v>
      </c>
      <c r="H31" s="132">
        <f>ROUNDDOWN('PRIHODI PROJ. 2023'!H31*1.034,-2)</f>
        <v>0</v>
      </c>
      <c r="I31" s="132">
        <f>ROUNDDOWN('PRIHODI PROJ. 2023'!I31*1.034,-2)</f>
        <v>0</v>
      </c>
      <c r="J31" s="132">
        <f>ROUNDDOWN('PRIHODI PROJ. 2023'!J31*1.034,-2)</f>
        <v>0</v>
      </c>
      <c r="K31" s="132">
        <f>ROUNDDOWN('PRIHODI PROJ. 2023'!K31*1.034,-2)</f>
        <v>0</v>
      </c>
      <c r="L31" s="132">
        <f>ROUNDDOWN('PRIHODI PROJ. 2023'!L31*1.034,-2)</f>
        <v>0</v>
      </c>
      <c r="M31" s="132">
        <f>ROUNDDOWN('PRIHODI PROJ. 2023'!M31*1.034,-2)</f>
        <v>0</v>
      </c>
      <c r="N31" s="132">
        <f>ROUNDDOWN('PRIHODI PROJ. 2023'!N31*1.034,-2)</f>
        <v>0</v>
      </c>
      <c r="O31" s="132">
        <f>ROUNDDOWN('PRIHODI PROJ. 2023'!O31*1.034,-2)</f>
        <v>0</v>
      </c>
      <c r="P31" s="132">
        <f>ROUNDDOWN('PRIHODI PROJ. 2023'!P31*1.034,-2)</f>
        <v>0</v>
      </c>
    </row>
    <row r="32" spans="1:16" ht="24" customHeight="1">
      <c r="A32" s="96" t="s">
        <v>216</v>
      </c>
      <c r="B32" s="97" t="s">
        <v>217</v>
      </c>
      <c r="C32" s="98">
        <f>ROUNDDOWN('PRIHODI PROJ. 2023'!C32*1.034,-2)</f>
        <v>0</v>
      </c>
      <c r="D32" s="99">
        <f>ROUNDDOWN('PRIHODI PROJ. 2023'!D32*1.034,-2)</f>
        <v>0</v>
      </c>
      <c r="E32" s="99">
        <f>ROUNDDOWN('PRIHODI PROJ. 2023'!E32*1.034,-2)</f>
        <v>0</v>
      </c>
      <c r="F32" s="98">
        <f>ROUNDDOWN('PRIHODI PROJ. 2023'!F32*1.034,-2)</f>
        <v>0</v>
      </c>
      <c r="G32" s="99">
        <f>ROUNDDOWN('PRIHODI PROJ. 2023'!G32*1.034,-2)</f>
        <v>0</v>
      </c>
      <c r="H32" s="99">
        <f>ROUNDDOWN('PRIHODI PROJ. 2023'!H32*1.034,-2)</f>
        <v>0</v>
      </c>
      <c r="I32" s="99">
        <f>ROUNDDOWN('PRIHODI PROJ. 2023'!I32*1.034,-2)</f>
        <v>0</v>
      </c>
      <c r="J32" s="99">
        <f>ROUNDDOWN('PRIHODI PROJ. 2023'!J32*1.034,-2)</f>
        <v>0</v>
      </c>
      <c r="K32" s="99">
        <f>ROUNDDOWN('PRIHODI PROJ. 2023'!K32*1.034,-2)</f>
        <v>0</v>
      </c>
      <c r="L32" s="157">
        <f>ROUNDDOWN('PRIHODI PROJ. 2023'!L32*1.034,-2)</f>
        <v>0</v>
      </c>
      <c r="M32" s="157">
        <f>ROUNDDOWN('PRIHODI PROJ. 2023'!M32*1.034,-2)</f>
        <v>0</v>
      </c>
      <c r="N32" s="99">
        <f>ROUNDDOWN('PRIHODI PROJ. 2023'!N32*1.034,-2)</f>
        <v>0</v>
      </c>
      <c r="O32" s="99">
        <f>ROUNDDOWN('PRIHODI PROJ. 2023'!O32*1.034,-2)</f>
        <v>0</v>
      </c>
      <c r="P32" s="99">
        <f>ROUNDDOWN('PRIHODI PROJ. 2023'!P32*1.034,-2)</f>
        <v>0</v>
      </c>
    </row>
    <row r="33" spans="1:16" ht="24" customHeight="1">
      <c r="A33" s="96" t="s">
        <v>218</v>
      </c>
      <c r="B33" s="97" t="s">
        <v>219</v>
      </c>
      <c r="C33" s="98">
        <f>ROUNDDOWN('PRIHODI PROJ. 2023'!C33*1.034,-2)</f>
        <v>0</v>
      </c>
      <c r="D33" s="99">
        <f>ROUNDDOWN('PRIHODI PROJ. 2023'!D33*1.034,-2)</f>
        <v>0</v>
      </c>
      <c r="E33" s="99">
        <f>ROUNDDOWN('PRIHODI PROJ. 2023'!E33*1.034,-2)</f>
        <v>0</v>
      </c>
      <c r="F33" s="98">
        <f>ROUNDDOWN('PRIHODI PROJ. 2023'!F33*1.034,-2)</f>
        <v>0</v>
      </c>
      <c r="G33" s="99">
        <f>ROUNDDOWN('PRIHODI PROJ. 2023'!G33*1.034,-2)</f>
        <v>0</v>
      </c>
      <c r="H33" s="99">
        <f>ROUNDDOWN('PRIHODI PROJ. 2023'!H33*1.034,-2)</f>
        <v>0</v>
      </c>
      <c r="I33" s="99">
        <f>ROUNDDOWN('PRIHODI PROJ. 2023'!I33*1.034,-2)</f>
        <v>0</v>
      </c>
      <c r="J33" s="99">
        <f>ROUNDDOWN('PRIHODI PROJ. 2023'!J33*1.034,-2)</f>
        <v>0</v>
      </c>
      <c r="K33" s="99">
        <f>ROUNDDOWN('PRIHODI PROJ. 2023'!K33*1.034,-2)</f>
        <v>0</v>
      </c>
      <c r="L33" s="157">
        <f>ROUNDDOWN('PRIHODI PROJ. 2023'!L33*1.034,-2)</f>
        <v>0</v>
      </c>
      <c r="M33" s="157">
        <f>ROUNDDOWN('PRIHODI PROJ. 2023'!M33*1.034,-2)</f>
        <v>0</v>
      </c>
      <c r="N33" s="99">
        <f>ROUNDDOWN('PRIHODI PROJ. 2023'!N33*1.034,-2)</f>
        <v>0</v>
      </c>
      <c r="O33" s="99">
        <f>ROUNDDOWN('PRIHODI PROJ. 2023'!O33*1.034,-2)</f>
        <v>0</v>
      </c>
      <c r="P33" s="99">
        <f>ROUNDDOWN('PRIHODI PROJ. 2023'!P33*1.034,-2)</f>
        <v>0</v>
      </c>
    </row>
    <row r="34" spans="1:16" ht="24" customHeight="1">
      <c r="A34" s="149" t="s">
        <v>353</v>
      </c>
      <c r="B34" s="150" t="s">
        <v>343</v>
      </c>
      <c r="C34" s="95">
        <f>ROUNDDOWN('PRIHODI PROJ. 2023'!C34*1.034,-2)</f>
        <v>0</v>
      </c>
      <c r="D34" s="95">
        <f>ROUNDDOWN('PRIHODI PROJ. 2023'!D34*1.034,-2)</f>
        <v>0</v>
      </c>
      <c r="E34" s="95">
        <f>ROUNDDOWN('PRIHODI PROJ. 2023'!E34*1.034,-2)</f>
        <v>0</v>
      </c>
      <c r="F34" s="95">
        <f>ROUNDDOWN('PRIHODI PROJ. 2023'!F34*1.034,-2)</f>
        <v>0</v>
      </c>
      <c r="G34" s="95">
        <f>ROUNDDOWN('PRIHODI PROJ. 2023'!G34*1.034,-2)</f>
        <v>0</v>
      </c>
      <c r="H34" s="95">
        <f>ROUNDDOWN('PRIHODI PROJ. 2023'!H34*1.034,-2)</f>
        <v>0</v>
      </c>
      <c r="I34" s="95">
        <f>ROUNDDOWN('PRIHODI PROJ. 2023'!I34*1.034,-2)</f>
        <v>0</v>
      </c>
      <c r="J34" s="95">
        <f>ROUNDDOWN('PRIHODI PROJ. 2023'!J34*1.034,-2)</f>
        <v>0</v>
      </c>
      <c r="K34" s="95">
        <f>ROUNDDOWN('PRIHODI PROJ. 2023'!K34*1.034,-2)</f>
        <v>0</v>
      </c>
      <c r="L34" s="95">
        <f>ROUNDDOWN('PRIHODI PROJ. 2023'!L34*1.034,-2)</f>
        <v>0</v>
      </c>
      <c r="M34" s="95">
        <f>ROUNDDOWN('PRIHODI PROJ. 2023'!M34*1.034,-2)</f>
        <v>0</v>
      </c>
      <c r="N34" s="95">
        <f>ROUNDDOWN('PRIHODI PROJ. 2023'!N34*1.034,-2)</f>
        <v>0</v>
      </c>
      <c r="O34" s="95">
        <f>ROUNDDOWN('PRIHODI PROJ. 2023'!O34*1.034,-2)</f>
        <v>0</v>
      </c>
      <c r="P34" s="95">
        <f>ROUNDDOWN('PRIHODI PROJ. 2023'!P34*1.034,-2)</f>
        <v>0</v>
      </c>
    </row>
    <row r="35" spans="1:16" ht="24" customHeight="1">
      <c r="A35" s="147">
        <v>6391</v>
      </c>
      <c r="B35" s="148" t="s">
        <v>346</v>
      </c>
      <c r="C35" s="98">
        <f>ROUNDDOWN('PRIHODI PROJ. 2023'!C35*1.034,-2)</f>
        <v>0</v>
      </c>
      <c r="D35" s="99">
        <f>ROUNDDOWN('PRIHODI PROJ. 2023'!D35*1.034,-2)</f>
        <v>0</v>
      </c>
      <c r="E35" s="99">
        <f>ROUNDDOWN('PRIHODI PROJ. 2023'!E35*1.034,-2)</f>
        <v>0</v>
      </c>
      <c r="F35" s="98">
        <f>ROUNDDOWN('PRIHODI PROJ. 2023'!F35*1.034,-2)</f>
        <v>0</v>
      </c>
      <c r="G35" s="99">
        <f>ROUNDDOWN('PRIHODI PROJ. 2023'!G35*1.034,-2)</f>
        <v>0</v>
      </c>
      <c r="H35" s="99">
        <f>ROUNDDOWN('PRIHODI PROJ. 2023'!H35*1.034,-2)</f>
        <v>0</v>
      </c>
      <c r="I35" s="99">
        <f>ROUNDDOWN('PRIHODI PROJ. 2023'!I35*1.034,-2)</f>
        <v>0</v>
      </c>
      <c r="J35" s="99">
        <f>ROUNDDOWN('PRIHODI PROJ. 2023'!J35*1.034,-2)</f>
        <v>0</v>
      </c>
      <c r="K35" s="99">
        <f>ROUNDDOWN('PRIHODI PROJ. 2023'!K35*1.034,-2)</f>
        <v>0</v>
      </c>
      <c r="L35" s="158">
        <f>ROUNDDOWN('PRIHODI PROJ. 2023'!L35*1.034,-2)</f>
        <v>0</v>
      </c>
      <c r="M35" s="158">
        <f>ROUNDDOWN('PRIHODI PROJ. 2023'!M35*1.034,-2)</f>
        <v>0</v>
      </c>
      <c r="N35" s="99">
        <f>ROUNDDOWN('PRIHODI PROJ. 2023'!N35*1.034,-2)</f>
        <v>0</v>
      </c>
      <c r="O35" s="99">
        <f>ROUNDDOWN('PRIHODI PROJ. 2023'!O35*1.034,-2)</f>
        <v>0</v>
      </c>
      <c r="P35" s="99">
        <f>ROUNDDOWN('PRIHODI PROJ. 2023'!P35*1.034,-2)</f>
        <v>0</v>
      </c>
    </row>
    <row r="36" spans="1:16" ht="24" customHeight="1">
      <c r="A36" s="147">
        <v>6392</v>
      </c>
      <c r="B36" s="148" t="s">
        <v>347</v>
      </c>
      <c r="C36" s="98">
        <f>ROUNDDOWN('PRIHODI PROJ. 2023'!C36*1.034,-2)</f>
        <v>0</v>
      </c>
      <c r="D36" s="99">
        <f>ROUNDDOWN('PRIHODI PROJ. 2023'!D36*1.034,-2)</f>
        <v>0</v>
      </c>
      <c r="E36" s="99">
        <f>ROUNDDOWN('PRIHODI PROJ. 2023'!E36*1.034,-2)</f>
        <v>0</v>
      </c>
      <c r="F36" s="98">
        <f>ROUNDDOWN('PRIHODI PROJ. 2023'!F36*1.034,-2)</f>
        <v>0</v>
      </c>
      <c r="G36" s="99">
        <f>ROUNDDOWN('PRIHODI PROJ. 2023'!G36*1.034,-2)</f>
        <v>0</v>
      </c>
      <c r="H36" s="99">
        <f>ROUNDDOWN('PRIHODI PROJ. 2023'!H36*1.034,-2)</f>
        <v>0</v>
      </c>
      <c r="I36" s="99">
        <f>ROUNDDOWN('PRIHODI PROJ. 2023'!I36*1.034,-2)</f>
        <v>0</v>
      </c>
      <c r="J36" s="99">
        <f>ROUNDDOWN('PRIHODI PROJ. 2023'!J36*1.034,-2)</f>
        <v>0</v>
      </c>
      <c r="K36" s="99">
        <f>ROUNDDOWN('PRIHODI PROJ. 2023'!K36*1.034,-2)</f>
        <v>0</v>
      </c>
      <c r="L36" s="158">
        <f>ROUNDDOWN('PRIHODI PROJ. 2023'!L36*1.034,-2)</f>
        <v>0</v>
      </c>
      <c r="M36" s="158">
        <f>ROUNDDOWN('PRIHODI PROJ. 2023'!M36*1.034,-2)</f>
        <v>0</v>
      </c>
      <c r="N36" s="99">
        <f>ROUNDDOWN('PRIHODI PROJ. 2023'!N36*1.034,-2)</f>
        <v>0</v>
      </c>
      <c r="O36" s="99">
        <f>ROUNDDOWN('PRIHODI PROJ. 2023'!O36*1.034,-2)</f>
        <v>0</v>
      </c>
      <c r="P36" s="99">
        <f>ROUNDDOWN('PRIHODI PROJ. 2023'!P36*1.034,-2)</f>
        <v>0</v>
      </c>
    </row>
    <row r="37" spans="1:16" ht="24" customHeight="1">
      <c r="A37" s="147">
        <v>6393</v>
      </c>
      <c r="B37" s="148" t="s">
        <v>354</v>
      </c>
      <c r="C37" s="98">
        <f>ROUNDDOWN('PRIHODI PROJ. 2023'!C37*1.034,-2)</f>
        <v>0</v>
      </c>
      <c r="D37" s="99">
        <f>ROUNDDOWN('PRIHODI PROJ. 2023'!D37*1.034,-2)</f>
        <v>0</v>
      </c>
      <c r="E37" s="99">
        <f>ROUNDDOWN('PRIHODI PROJ. 2023'!E37*1.034,-2)</f>
        <v>0</v>
      </c>
      <c r="F37" s="98">
        <f>ROUNDDOWN('PRIHODI PROJ. 2023'!F37*1.034,-2)</f>
        <v>0</v>
      </c>
      <c r="G37" s="99">
        <f>ROUNDDOWN('PRIHODI PROJ. 2023'!G37*1.034,-2)</f>
        <v>0</v>
      </c>
      <c r="H37" s="99">
        <f>ROUNDDOWN('PRIHODI PROJ. 2023'!H37*1.034,-2)</f>
        <v>0</v>
      </c>
      <c r="I37" s="99">
        <f>ROUNDDOWN('PRIHODI PROJ. 2023'!I37*1.034,-2)</f>
        <v>0</v>
      </c>
      <c r="J37" s="99">
        <f>ROUNDDOWN('PRIHODI PROJ. 2023'!J37*1.034,-2)</f>
        <v>0</v>
      </c>
      <c r="K37" s="99">
        <f>ROUNDDOWN('PRIHODI PROJ. 2023'!K37*1.034,-2)</f>
        <v>0</v>
      </c>
      <c r="L37" s="157">
        <f>ROUNDDOWN('PRIHODI PROJ. 2023'!L37*1.034,-2)</f>
        <v>0</v>
      </c>
      <c r="M37" s="158">
        <f>ROUNDDOWN('PRIHODI PROJ. 2023'!M37*1.034,-2)</f>
        <v>0</v>
      </c>
      <c r="N37" s="99">
        <f>ROUNDDOWN('PRIHODI PROJ. 2023'!N37*1.034,-2)</f>
        <v>0</v>
      </c>
      <c r="O37" s="99">
        <f>ROUNDDOWN('PRIHODI PROJ. 2023'!O37*1.034,-2)</f>
        <v>0</v>
      </c>
      <c r="P37" s="99">
        <f>ROUNDDOWN('PRIHODI PROJ. 2023'!P37*1.034,-2)</f>
        <v>0</v>
      </c>
    </row>
    <row r="38" spans="1:16" s="131" customFormat="1" ht="25.9" customHeight="1">
      <c r="A38" s="93">
        <v>64</v>
      </c>
      <c r="B38" s="94" t="s">
        <v>220</v>
      </c>
      <c r="C38" s="132">
        <f>ROUNDDOWN('PRIHODI PROJ. 2023'!C38*1.034,-2)</f>
        <v>0</v>
      </c>
      <c r="D38" s="132">
        <f>ROUNDDOWN('PRIHODI PROJ. 2023'!D38*1.034,-2)</f>
        <v>0</v>
      </c>
      <c r="E38" s="132">
        <f>ROUNDDOWN('PRIHODI PROJ. 2023'!E38*1.034,-2)</f>
        <v>0</v>
      </c>
      <c r="F38" s="95">
        <f>ROUNDDOWN('PRIHODI PROJ. 2023'!F38*1.034,-2)</f>
        <v>0</v>
      </c>
      <c r="G38" s="132">
        <f>ROUNDDOWN('PRIHODI PROJ. 2023'!G38*1.034,-2)</f>
        <v>0</v>
      </c>
      <c r="H38" s="132">
        <f>ROUNDDOWN('PRIHODI PROJ. 2023'!H38*1.034,-2)</f>
        <v>0</v>
      </c>
      <c r="I38" s="132">
        <f>ROUNDDOWN('PRIHODI PROJ. 2023'!I38*1.034,-2)</f>
        <v>0</v>
      </c>
      <c r="J38" s="132">
        <f>ROUNDDOWN('PRIHODI PROJ. 2023'!J38*1.034,-2)</f>
        <v>0</v>
      </c>
      <c r="K38" s="132">
        <f>ROUNDDOWN('PRIHODI PROJ. 2023'!K38*1.034,-2)</f>
        <v>0</v>
      </c>
      <c r="L38" s="132">
        <f>ROUNDDOWN('PRIHODI PROJ. 2023'!L38*1.034,-2)</f>
        <v>0</v>
      </c>
      <c r="M38" s="132">
        <f>ROUNDDOWN('PRIHODI PROJ. 2023'!M38*1.034,-2)</f>
        <v>0</v>
      </c>
      <c r="N38" s="132">
        <f>ROUNDDOWN('PRIHODI PROJ. 2023'!N38*1.034,-2)</f>
        <v>0</v>
      </c>
      <c r="O38" s="132">
        <f>ROUNDDOWN('PRIHODI PROJ. 2023'!O38*1.034,-2)</f>
        <v>0</v>
      </c>
      <c r="P38" s="132">
        <f>ROUNDDOWN('PRIHODI PROJ. 2023'!P38*1.034,-2)</f>
        <v>0</v>
      </c>
    </row>
    <row r="39" spans="1:16" s="131" customFormat="1" ht="25.9" customHeight="1">
      <c r="A39" s="93">
        <v>641</v>
      </c>
      <c r="B39" s="94" t="s">
        <v>221</v>
      </c>
      <c r="C39" s="132">
        <f>ROUNDDOWN('PRIHODI PROJ. 2023'!C39*1.034,-2)</f>
        <v>0</v>
      </c>
      <c r="D39" s="132">
        <f>ROUNDDOWN('PRIHODI PROJ. 2023'!D39*1.034,-2)</f>
        <v>0</v>
      </c>
      <c r="E39" s="132">
        <f>ROUNDDOWN('PRIHODI PROJ. 2023'!E39*1.034,-2)</f>
        <v>0</v>
      </c>
      <c r="F39" s="95">
        <f>ROUNDDOWN('PRIHODI PROJ. 2023'!F39*1.034,-2)</f>
        <v>0</v>
      </c>
      <c r="G39" s="132">
        <f>ROUNDDOWN('PRIHODI PROJ. 2023'!G39*1.034,-2)</f>
        <v>0</v>
      </c>
      <c r="H39" s="132">
        <f>ROUNDDOWN('PRIHODI PROJ. 2023'!H39*1.034,-2)</f>
        <v>0</v>
      </c>
      <c r="I39" s="132">
        <f>ROUNDDOWN('PRIHODI PROJ. 2023'!I39*1.034,-2)</f>
        <v>0</v>
      </c>
      <c r="J39" s="132">
        <f>ROUNDDOWN('PRIHODI PROJ. 2023'!J39*1.034,-2)</f>
        <v>0</v>
      </c>
      <c r="K39" s="132">
        <f>ROUNDDOWN('PRIHODI PROJ. 2023'!K39*1.034,-2)</f>
        <v>0</v>
      </c>
      <c r="L39" s="132">
        <f>ROUNDDOWN('PRIHODI PROJ. 2023'!L39*1.034,-2)</f>
        <v>0</v>
      </c>
      <c r="M39" s="132">
        <f>ROUNDDOWN('PRIHODI PROJ. 2023'!M39*1.034,-2)</f>
        <v>0</v>
      </c>
      <c r="N39" s="132">
        <f>ROUNDDOWN('PRIHODI PROJ. 2023'!N39*1.034,-2)</f>
        <v>0</v>
      </c>
      <c r="O39" s="132">
        <f>ROUNDDOWN('PRIHODI PROJ. 2023'!O39*1.034,-2)</f>
        <v>0</v>
      </c>
      <c r="P39" s="132">
        <f>ROUNDDOWN('PRIHODI PROJ. 2023'!P39*1.034,-2)</f>
        <v>0</v>
      </c>
    </row>
    <row r="40" spans="1:16" ht="24" customHeight="1">
      <c r="A40" s="96">
        <v>6412</v>
      </c>
      <c r="B40" s="97" t="s">
        <v>222</v>
      </c>
      <c r="C40" s="98">
        <f>ROUNDDOWN('PRIHODI PROJ. 2023'!C40*1.034,-2)</f>
        <v>0</v>
      </c>
      <c r="D40" s="99">
        <f>ROUNDDOWN('PRIHODI PROJ. 2023'!D40*1.034,-2)</f>
        <v>0</v>
      </c>
      <c r="E40" s="99">
        <f>ROUNDDOWN('PRIHODI PROJ. 2023'!E40*1.034,-2)</f>
        <v>0</v>
      </c>
      <c r="F40" s="98">
        <f>ROUNDDOWN('PRIHODI PROJ. 2023'!F40*1.034,-2)</f>
        <v>0</v>
      </c>
      <c r="G40" s="100">
        <f>ROUNDDOWN('PRIHODI PROJ. 2023'!G40*1.034,-2)</f>
        <v>0</v>
      </c>
      <c r="H40" s="100">
        <f>ROUNDDOWN('PRIHODI PROJ. 2023'!H40*1.034,-2)</f>
        <v>0</v>
      </c>
      <c r="I40" s="100">
        <f>ROUNDDOWN('PRIHODI PROJ. 2023'!I40*1.034,-2)</f>
        <v>0</v>
      </c>
      <c r="J40" s="100">
        <f>ROUNDDOWN('PRIHODI PROJ. 2023'!J40*1.034,-2)</f>
        <v>0</v>
      </c>
      <c r="K40" s="100">
        <f>ROUNDDOWN('PRIHODI PROJ. 2023'!K40*1.034,-2)</f>
        <v>0</v>
      </c>
      <c r="L40" s="100">
        <f>ROUNDDOWN('PRIHODI PROJ. 2023'!L40*1.034,-2)</f>
        <v>0</v>
      </c>
      <c r="M40" s="100">
        <f>ROUNDDOWN('PRIHODI PROJ. 2023'!M40*1.034,-2)</f>
        <v>0</v>
      </c>
      <c r="N40" s="100">
        <f>ROUNDDOWN('PRIHODI PROJ. 2023'!N40*1.034,-2)</f>
        <v>0</v>
      </c>
      <c r="O40" s="100">
        <f>ROUNDDOWN('PRIHODI PROJ. 2023'!O40*1.034,-2)</f>
        <v>0</v>
      </c>
      <c r="P40" s="100">
        <f>ROUNDDOWN('PRIHODI PROJ. 2023'!P40*1.034,-2)</f>
        <v>0</v>
      </c>
    </row>
    <row r="41" spans="1:16" ht="24" customHeight="1">
      <c r="A41" s="96">
        <v>6413</v>
      </c>
      <c r="B41" s="97" t="s">
        <v>223</v>
      </c>
      <c r="C41" s="98">
        <f>ROUNDDOWN('PRIHODI PROJ. 2023'!C41*1.034,-2)</f>
        <v>0</v>
      </c>
      <c r="D41" s="99">
        <f>ROUNDDOWN('PRIHODI PROJ. 2023'!D41*1.034,-2)</f>
        <v>0</v>
      </c>
      <c r="E41" s="99">
        <f>ROUNDDOWN('PRIHODI PROJ. 2023'!E41*1.034,-2)</f>
        <v>0</v>
      </c>
      <c r="F41" s="98">
        <f>ROUNDDOWN('PRIHODI PROJ. 2023'!F41*1.034,-2)</f>
        <v>0</v>
      </c>
      <c r="G41" s="100">
        <f>ROUNDDOWN('PRIHODI PROJ. 2023'!G41*1.034,-2)</f>
        <v>0</v>
      </c>
      <c r="H41" s="100">
        <f>ROUNDDOWN('PRIHODI PROJ. 2023'!H41*1.034,-2)</f>
        <v>0</v>
      </c>
      <c r="I41" s="100">
        <f>ROUNDDOWN('PRIHODI PROJ. 2023'!I41*1.034,-2)</f>
        <v>0</v>
      </c>
      <c r="J41" s="100">
        <f>ROUNDDOWN('PRIHODI PROJ. 2023'!J41*1.034,-2)</f>
        <v>0</v>
      </c>
      <c r="K41" s="100">
        <f>ROUNDDOWN('PRIHODI PROJ. 2023'!K41*1.034,-2)</f>
        <v>0</v>
      </c>
      <c r="L41" s="100">
        <f>ROUNDDOWN('PRIHODI PROJ. 2023'!L41*1.034,-2)</f>
        <v>0</v>
      </c>
      <c r="M41" s="100">
        <f>ROUNDDOWN('PRIHODI PROJ. 2023'!M41*1.034,-2)</f>
        <v>0</v>
      </c>
      <c r="N41" s="100">
        <f>ROUNDDOWN('PRIHODI PROJ. 2023'!N41*1.034,-2)</f>
        <v>0</v>
      </c>
      <c r="O41" s="100">
        <f>ROUNDDOWN('PRIHODI PROJ. 2023'!O41*1.034,-2)</f>
        <v>0</v>
      </c>
      <c r="P41" s="100">
        <f>ROUNDDOWN('PRIHODI PROJ. 2023'!P41*1.034,-2)</f>
        <v>0</v>
      </c>
    </row>
    <row r="42" spans="1:16" ht="24" customHeight="1">
      <c r="A42" s="96">
        <v>6414</v>
      </c>
      <c r="B42" s="97" t="s">
        <v>224</v>
      </c>
      <c r="C42" s="98">
        <f>ROUNDDOWN('PRIHODI PROJ. 2023'!C42*1.034,-2)</f>
        <v>0</v>
      </c>
      <c r="D42" s="99">
        <f>ROUNDDOWN('PRIHODI PROJ. 2023'!D42*1.034,-2)</f>
        <v>0</v>
      </c>
      <c r="E42" s="99">
        <f>ROUNDDOWN('PRIHODI PROJ. 2023'!E42*1.034,-2)</f>
        <v>0</v>
      </c>
      <c r="F42" s="98">
        <f>ROUNDDOWN('PRIHODI PROJ. 2023'!F42*1.034,-2)</f>
        <v>0</v>
      </c>
      <c r="G42" s="100">
        <f>ROUNDDOWN('PRIHODI PROJ. 2023'!G42*1.034,-2)</f>
        <v>0</v>
      </c>
      <c r="H42" s="100">
        <f>ROUNDDOWN('PRIHODI PROJ. 2023'!H42*1.034,-2)</f>
        <v>0</v>
      </c>
      <c r="I42" s="100">
        <f>ROUNDDOWN('PRIHODI PROJ. 2023'!I42*1.034,-2)</f>
        <v>0</v>
      </c>
      <c r="J42" s="100">
        <f>ROUNDDOWN('PRIHODI PROJ. 2023'!J42*1.034,-2)</f>
        <v>0</v>
      </c>
      <c r="K42" s="100">
        <f>ROUNDDOWN('PRIHODI PROJ. 2023'!K42*1.034,-2)</f>
        <v>0</v>
      </c>
      <c r="L42" s="100">
        <f>ROUNDDOWN('PRIHODI PROJ. 2023'!L42*1.034,-2)</f>
        <v>0</v>
      </c>
      <c r="M42" s="100">
        <f>ROUNDDOWN('PRIHODI PROJ. 2023'!M42*1.034,-2)</f>
        <v>0</v>
      </c>
      <c r="N42" s="100">
        <f>ROUNDDOWN('PRIHODI PROJ. 2023'!N42*1.034,-2)</f>
        <v>0</v>
      </c>
      <c r="O42" s="100">
        <f>ROUNDDOWN('PRIHODI PROJ. 2023'!O42*1.034,-2)</f>
        <v>0</v>
      </c>
      <c r="P42" s="100">
        <f>ROUNDDOWN('PRIHODI PROJ. 2023'!P42*1.034,-2)</f>
        <v>0</v>
      </c>
    </row>
    <row r="43" spans="1:16" ht="24" customHeight="1">
      <c r="A43" s="96">
        <v>6415</v>
      </c>
      <c r="B43" s="97" t="s">
        <v>225</v>
      </c>
      <c r="C43" s="98">
        <f>ROUNDDOWN('PRIHODI PROJ. 2023'!C43*1.034,-2)</f>
        <v>0</v>
      </c>
      <c r="D43" s="99">
        <f>ROUNDDOWN('PRIHODI PROJ. 2023'!D43*1.034,-2)</f>
        <v>0</v>
      </c>
      <c r="E43" s="99">
        <f>ROUNDDOWN('PRIHODI PROJ. 2023'!E43*1.034,-2)</f>
        <v>0</v>
      </c>
      <c r="F43" s="98">
        <f>ROUNDDOWN('PRIHODI PROJ. 2023'!F43*1.034,-2)</f>
        <v>0</v>
      </c>
      <c r="G43" s="100">
        <f>ROUNDDOWN('PRIHODI PROJ. 2023'!G43*1.034,-2)</f>
        <v>0</v>
      </c>
      <c r="H43" s="100">
        <f>ROUNDDOWN('PRIHODI PROJ. 2023'!H43*1.034,-2)</f>
        <v>0</v>
      </c>
      <c r="I43" s="100">
        <f>ROUNDDOWN('PRIHODI PROJ. 2023'!I43*1.034,-2)</f>
        <v>0</v>
      </c>
      <c r="J43" s="100">
        <f>ROUNDDOWN('PRIHODI PROJ. 2023'!J43*1.034,-2)</f>
        <v>0</v>
      </c>
      <c r="K43" s="100">
        <f>ROUNDDOWN('PRIHODI PROJ. 2023'!K43*1.034,-2)</f>
        <v>0</v>
      </c>
      <c r="L43" s="100">
        <f>ROUNDDOWN('PRIHODI PROJ. 2023'!L43*1.034,-2)</f>
        <v>0</v>
      </c>
      <c r="M43" s="100">
        <f>ROUNDDOWN('PRIHODI PROJ. 2023'!M43*1.034,-2)</f>
        <v>0</v>
      </c>
      <c r="N43" s="100">
        <f>ROUNDDOWN('PRIHODI PROJ. 2023'!N43*1.034,-2)</f>
        <v>0</v>
      </c>
      <c r="O43" s="100">
        <f>ROUNDDOWN('PRIHODI PROJ. 2023'!O43*1.034,-2)</f>
        <v>0</v>
      </c>
      <c r="P43" s="100">
        <f>ROUNDDOWN('PRIHODI PROJ. 2023'!P43*1.034,-2)</f>
        <v>0</v>
      </c>
    </row>
    <row r="44" spans="1:16" ht="24" customHeight="1">
      <c r="A44" s="96">
        <v>6416</v>
      </c>
      <c r="B44" s="97" t="s">
        <v>226</v>
      </c>
      <c r="C44" s="98">
        <f>ROUNDDOWN('PRIHODI PROJ. 2023'!C44*1.034,-2)</f>
        <v>0</v>
      </c>
      <c r="D44" s="99">
        <f>ROUNDDOWN('PRIHODI PROJ. 2023'!D44*1.034,-2)</f>
        <v>0</v>
      </c>
      <c r="E44" s="99">
        <f>ROUNDDOWN('PRIHODI PROJ. 2023'!E44*1.034,-2)</f>
        <v>0</v>
      </c>
      <c r="F44" s="98">
        <f>ROUNDDOWN('PRIHODI PROJ. 2023'!F44*1.034,-2)</f>
        <v>0</v>
      </c>
      <c r="G44" s="100">
        <f>ROUNDDOWN('PRIHODI PROJ. 2023'!G44*1.034,-2)</f>
        <v>0</v>
      </c>
      <c r="H44" s="100">
        <f>ROUNDDOWN('PRIHODI PROJ. 2023'!H44*1.034,-2)</f>
        <v>0</v>
      </c>
      <c r="I44" s="100">
        <f>ROUNDDOWN('PRIHODI PROJ. 2023'!I44*1.034,-2)</f>
        <v>0</v>
      </c>
      <c r="J44" s="100">
        <f>ROUNDDOWN('PRIHODI PROJ. 2023'!J44*1.034,-2)</f>
        <v>0</v>
      </c>
      <c r="K44" s="100">
        <f>ROUNDDOWN('PRIHODI PROJ. 2023'!K44*1.034,-2)</f>
        <v>0</v>
      </c>
      <c r="L44" s="100">
        <f>ROUNDDOWN('PRIHODI PROJ. 2023'!L44*1.034,-2)</f>
        <v>0</v>
      </c>
      <c r="M44" s="100">
        <f>ROUNDDOWN('PRIHODI PROJ. 2023'!M44*1.034,-2)</f>
        <v>0</v>
      </c>
      <c r="N44" s="100">
        <f>ROUNDDOWN('PRIHODI PROJ. 2023'!N44*1.034,-2)</f>
        <v>0</v>
      </c>
      <c r="O44" s="100">
        <f>ROUNDDOWN('PRIHODI PROJ. 2023'!O44*1.034,-2)</f>
        <v>0</v>
      </c>
      <c r="P44" s="100">
        <f>ROUNDDOWN('PRIHODI PROJ. 2023'!P44*1.034,-2)</f>
        <v>0</v>
      </c>
    </row>
    <row r="45" spans="1:16" ht="24" customHeight="1">
      <c r="A45" s="96">
        <v>6417</v>
      </c>
      <c r="B45" s="97" t="s">
        <v>227</v>
      </c>
      <c r="C45" s="98">
        <f>ROUNDDOWN('PRIHODI PROJ. 2023'!C45*1.034,-2)</f>
        <v>0</v>
      </c>
      <c r="D45" s="99">
        <f>ROUNDDOWN('PRIHODI PROJ. 2023'!D45*1.034,-2)</f>
        <v>0</v>
      </c>
      <c r="E45" s="99">
        <f>ROUNDDOWN('PRIHODI PROJ. 2023'!E45*1.034,-2)</f>
        <v>0</v>
      </c>
      <c r="F45" s="98">
        <f>ROUNDDOWN('PRIHODI PROJ. 2023'!F45*1.034,-2)</f>
        <v>0</v>
      </c>
      <c r="G45" s="100">
        <f>ROUNDDOWN('PRIHODI PROJ. 2023'!G45*1.034,-2)</f>
        <v>0</v>
      </c>
      <c r="H45" s="100">
        <f>ROUNDDOWN('PRIHODI PROJ. 2023'!H45*1.034,-2)</f>
        <v>0</v>
      </c>
      <c r="I45" s="100">
        <f>ROUNDDOWN('PRIHODI PROJ. 2023'!I45*1.034,-2)</f>
        <v>0</v>
      </c>
      <c r="J45" s="100">
        <f>ROUNDDOWN('PRIHODI PROJ. 2023'!J45*1.034,-2)</f>
        <v>0</v>
      </c>
      <c r="K45" s="100">
        <f>ROUNDDOWN('PRIHODI PROJ. 2023'!K45*1.034,-2)</f>
        <v>0</v>
      </c>
      <c r="L45" s="100">
        <f>ROUNDDOWN('PRIHODI PROJ. 2023'!L45*1.034,-2)</f>
        <v>0</v>
      </c>
      <c r="M45" s="100">
        <f>ROUNDDOWN('PRIHODI PROJ. 2023'!M45*1.034,-2)</f>
        <v>0</v>
      </c>
      <c r="N45" s="100">
        <f>ROUNDDOWN('PRIHODI PROJ. 2023'!N45*1.034,-2)</f>
        <v>0</v>
      </c>
      <c r="O45" s="100">
        <f>ROUNDDOWN('PRIHODI PROJ. 2023'!O45*1.034,-2)</f>
        <v>0</v>
      </c>
      <c r="P45" s="100">
        <f>ROUNDDOWN('PRIHODI PROJ. 2023'!P45*1.034,-2)</f>
        <v>0</v>
      </c>
    </row>
    <row r="46" spans="1:16" ht="24" customHeight="1">
      <c r="A46" s="96">
        <v>6419</v>
      </c>
      <c r="B46" s="97" t="s">
        <v>228</v>
      </c>
      <c r="C46" s="98">
        <f>ROUNDDOWN('PRIHODI PROJ. 2023'!C46*1.034,-2)</f>
        <v>0</v>
      </c>
      <c r="D46" s="99">
        <f>ROUNDDOWN('PRIHODI PROJ. 2023'!D46*1.034,-2)</f>
        <v>0</v>
      </c>
      <c r="E46" s="99">
        <f>ROUNDDOWN('PRIHODI PROJ. 2023'!E46*1.034,-2)</f>
        <v>0</v>
      </c>
      <c r="F46" s="98">
        <f>ROUNDDOWN('PRIHODI PROJ. 2023'!F46*1.034,-2)</f>
        <v>0</v>
      </c>
      <c r="G46" s="100">
        <f>ROUNDDOWN('PRIHODI PROJ. 2023'!G46*1.034,-2)</f>
        <v>0</v>
      </c>
      <c r="H46" s="100">
        <f>ROUNDDOWN('PRIHODI PROJ. 2023'!H46*1.034,-2)</f>
        <v>0</v>
      </c>
      <c r="I46" s="100">
        <f>ROUNDDOWN('PRIHODI PROJ. 2023'!I46*1.034,-2)</f>
        <v>0</v>
      </c>
      <c r="J46" s="100">
        <f>ROUNDDOWN('PRIHODI PROJ. 2023'!J46*1.034,-2)</f>
        <v>0</v>
      </c>
      <c r="K46" s="100">
        <f>ROUNDDOWN('PRIHODI PROJ. 2023'!K46*1.034,-2)</f>
        <v>0</v>
      </c>
      <c r="L46" s="100">
        <f>ROUNDDOWN('PRIHODI PROJ. 2023'!L46*1.034,-2)</f>
        <v>0</v>
      </c>
      <c r="M46" s="100">
        <f>ROUNDDOWN('PRIHODI PROJ. 2023'!M46*1.034,-2)</f>
        <v>0</v>
      </c>
      <c r="N46" s="100">
        <f>ROUNDDOWN('PRIHODI PROJ. 2023'!N46*1.034,-2)</f>
        <v>0</v>
      </c>
      <c r="O46" s="100">
        <f>ROUNDDOWN('PRIHODI PROJ. 2023'!O46*1.034,-2)</f>
        <v>0</v>
      </c>
      <c r="P46" s="100">
        <f>ROUNDDOWN('PRIHODI PROJ. 2023'!P46*1.034,-2)</f>
        <v>0</v>
      </c>
    </row>
    <row r="47" spans="1:16" s="131" customFormat="1" ht="25.9" customHeight="1">
      <c r="A47" s="93">
        <v>642</v>
      </c>
      <c r="B47" s="94" t="s">
        <v>229</v>
      </c>
      <c r="C47" s="132">
        <f>ROUNDDOWN('PRIHODI PROJ. 2023'!C47*1.034,-2)</f>
        <v>0</v>
      </c>
      <c r="D47" s="132">
        <f>ROUNDDOWN('PRIHODI PROJ. 2023'!D47*1.034,-2)</f>
        <v>0</v>
      </c>
      <c r="E47" s="132">
        <f>ROUNDDOWN('PRIHODI PROJ. 2023'!E47*1.034,-2)</f>
        <v>0</v>
      </c>
      <c r="F47" s="95">
        <f>ROUNDDOWN('PRIHODI PROJ. 2023'!F47*1.034,-2)</f>
        <v>0</v>
      </c>
      <c r="G47" s="132">
        <f>ROUNDDOWN('PRIHODI PROJ. 2023'!G47*1.034,-2)</f>
        <v>0</v>
      </c>
      <c r="H47" s="132">
        <f>ROUNDDOWN('PRIHODI PROJ. 2023'!H47*1.034,-2)</f>
        <v>0</v>
      </c>
      <c r="I47" s="132">
        <f>ROUNDDOWN('PRIHODI PROJ. 2023'!I47*1.034,-2)</f>
        <v>0</v>
      </c>
      <c r="J47" s="132">
        <f>ROUNDDOWN('PRIHODI PROJ. 2023'!J47*1.034,-2)</f>
        <v>0</v>
      </c>
      <c r="K47" s="132">
        <f>ROUNDDOWN('PRIHODI PROJ. 2023'!K47*1.034,-2)</f>
        <v>0</v>
      </c>
      <c r="L47" s="132">
        <f>ROUNDDOWN('PRIHODI PROJ. 2023'!L47*1.034,-2)</f>
        <v>0</v>
      </c>
      <c r="M47" s="132">
        <f>ROUNDDOWN('PRIHODI PROJ. 2023'!M47*1.034,-2)</f>
        <v>0</v>
      </c>
      <c r="N47" s="132">
        <f>ROUNDDOWN('PRIHODI PROJ. 2023'!N47*1.034,-2)</f>
        <v>0</v>
      </c>
      <c r="O47" s="132">
        <f>ROUNDDOWN('PRIHODI PROJ. 2023'!O47*1.034,-2)</f>
        <v>0</v>
      </c>
      <c r="P47" s="132">
        <f>ROUNDDOWN('PRIHODI PROJ. 2023'!P47*1.034,-2)</f>
        <v>0</v>
      </c>
    </row>
    <row r="48" spans="1:16" ht="24" customHeight="1">
      <c r="A48" s="96">
        <v>6422</v>
      </c>
      <c r="B48" s="97" t="s">
        <v>230</v>
      </c>
      <c r="C48" s="98">
        <f>ROUNDDOWN('PRIHODI PROJ. 2023'!C48*1.034,-2)</f>
        <v>0</v>
      </c>
      <c r="D48" s="99">
        <f>ROUNDDOWN('PRIHODI PROJ. 2023'!D48*1.034,-2)</f>
        <v>0</v>
      </c>
      <c r="E48" s="99">
        <f>ROUNDDOWN('PRIHODI PROJ. 2023'!E48*1.034,-2)</f>
        <v>0</v>
      </c>
      <c r="F48" s="98">
        <f>ROUNDDOWN('PRIHODI PROJ. 2023'!F48*1.034,-2)</f>
        <v>0</v>
      </c>
      <c r="G48" s="100">
        <f>ROUNDDOWN('PRIHODI PROJ. 2023'!G48*1.034,-2)</f>
        <v>0</v>
      </c>
      <c r="H48" s="100">
        <f>ROUNDDOWN('PRIHODI PROJ. 2023'!H48*1.034,-2)</f>
        <v>0</v>
      </c>
      <c r="I48" s="100">
        <f>ROUNDDOWN('PRIHODI PROJ. 2023'!I48*1.034,-2)</f>
        <v>0</v>
      </c>
      <c r="J48" s="100">
        <f>ROUNDDOWN('PRIHODI PROJ. 2023'!J48*1.034,-2)</f>
        <v>0</v>
      </c>
      <c r="K48" s="100">
        <f>ROUNDDOWN('PRIHODI PROJ. 2023'!K48*1.034,-2)</f>
        <v>0</v>
      </c>
      <c r="L48" s="100">
        <f>ROUNDDOWN('PRIHODI PROJ. 2023'!L48*1.034,-2)</f>
        <v>0</v>
      </c>
      <c r="M48" s="100">
        <f>ROUNDDOWN('PRIHODI PROJ. 2023'!M48*1.034,-2)</f>
        <v>0</v>
      </c>
      <c r="N48" s="100">
        <f>ROUNDDOWN('PRIHODI PROJ. 2023'!N48*1.034,-2)</f>
        <v>0</v>
      </c>
      <c r="O48" s="100">
        <f>ROUNDDOWN('PRIHODI PROJ. 2023'!O48*1.034,-2)</f>
        <v>0</v>
      </c>
      <c r="P48" s="100">
        <f>ROUNDDOWN('PRIHODI PROJ. 2023'!P48*1.034,-2)</f>
        <v>0</v>
      </c>
    </row>
    <row r="49" spans="1:16" ht="24" customHeight="1">
      <c r="A49" s="96">
        <v>6423</v>
      </c>
      <c r="B49" s="97" t="s">
        <v>231</v>
      </c>
      <c r="C49" s="98">
        <f>ROUNDDOWN('PRIHODI PROJ. 2023'!C49*1.034,-2)</f>
        <v>0</v>
      </c>
      <c r="D49" s="99">
        <f>ROUNDDOWN('PRIHODI PROJ. 2023'!D49*1.034,-2)</f>
        <v>0</v>
      </c>
      <c r="E49" s="99">
        <f>ROUNDDOWN('PRIHODI PROJ. 2023'!E49*1.034,-2)</f>
        <v>0</v>
      </c>
      <c r="F49" s="98">
        <f>ROUNDDOWN('PRIHODI PROJ. 2023'!F49*1.034,-2)</f>
        <v>0</v>
      </c>
      <c r="G49" s="100">
        <f>ROUNDDOWN('PRIHODI PROJ. 2023'!G49*1.034,-2)</f>
        <v>0</v>
      </c>
      <c r="H49" s="100">
        <f>ROUNDDOWN('PRIHODI PROJ. 2023'!H49*1.034,-2)</f>
        <v>0</v>
      </c>
      <c r="I49" s="100">
        <f>ROUNDDOWN('PRIHODI PROJ. 2023'!I49*1.034,-2)</f>
        <v>0</v>
      </c>
      <c r="J49" s="100">
        <f>ROUNDDOWN('PRIHODI PROJ. 2023'!J49*1.034,-2)</f>
        <v>0</v>
      </c>
      <c r="K49" s="100">
        <f>ROUNDDOWN('PRIHODI PROJ. 2023'!K49*1.034,-2)</f>
        <v>0</v>
      </c>
      <c r="L49" s="100">
        <f>ROUNDDOWN('PRIHODI PROJ. 2023'!L49*1.034,-2)</f>
        <v>0</v>
      </c>
      <c r="M49" s="100">
        <f>ROUNDDOWN('PRIHODI PROJ. 2023'!M49*1.034,-2)</f>
        <v>0</v>
      </c>
      <c r="N49" s="100">
        <f>ROUNDDOWN('PRIHODI PROJ. 2023'!N49*1.034,-2)</f>
        <v>0</v>
      </c>
      <c r="O49" s="100">
        <f>ROUNDDOWN('PRIHODI PROJ. 2023'!O49*1.034,-2)</f>
        <v>0</v>
      </c>
      <c r="P49" s="100">
        <f>ROUNDDOWN('PRIHODI PROJ. 2023'!P49*1.034,-2)</f>
        <v>0</v>
      </c>
    </row>
    <row r="50" spans="1:16" ht="24" customHeight="1">
      <c r="A50" s="96" t="s">
        <v>232</v>
      </c>
      <c r="B50" s="97" t="s">
        <v>233</v>
      </c>
      <c r="C50" s="98">
        <f>ROUNDDOWN('PRIHODI PROJ. 2023'!C50*1.034,-2)</f>
        <v>0</v>
      </c>
      <c r="D50" s="99">
        <f>ROUNDDOWN('PRIHODI PROJ. 2023'!D50*1.034,-2)</f>
        <v>0</v>
      </c>
      <c r="E50" s="99">
        <f>ROUNDDOWN('PRIHODI PROJ. 2023'!E50*1.034,-2)</f>
        <v>0</v>
      </c>
      <c r="F50" s="98">
        <f>ROUNDDOWN('PRIHODI PROJ. 2023'!F50*1.034,-2)</f>
        <v>0</v>
      </c>
      <c r="G50" s="100">
        <f>ROUNDDOWN('PRIHODI PROJ. 2023'!G50*1.034,-2)</f>
        <v>0</v>
      </c>
      <c r="H50" s="100">
        <f>ROUNDDOWN('PRIHODI PROJ. 2023'!H50*1.034,-2)</f>
        <v>0</v>
      </c>
      <c r="I50" s="100">
        <f>ROUNDDOWN('PRIHODI PROJ. 2023'!I50*1.034,-2)</f>
        <v>0</v>
      </c>
      <c r="J50" s="100">
        <f>ROUNDDOWN('PRIHODI PROJ. 2023'!J50*1.034,-2)</f>
        <v>0</v>
      </c>
      <c r="K50" s="100">
        <f>ROUNDDOWN('PRIHODI PROJ. 2023'!K50*1.034,-2)</f>
        <v>0</v>
      </c>
      <c r="L50" s="100">
        <f>ROUNDDOWN('PRIHODI PROJ. 2023'!L50*1.034,-2)</f>
        <v>0</v>
      </c>
      <c r="M50" s="100">
        <f>ROUNDDOWN('PRIHODI PROJ. 2023'!M50*1.034,-2)</f>
        <v>0</v>
      </c>
      <c r="N50" s="100">
        <f>ROUNDDOWN('PRIHODI PROJ. 2023'!N50*1.034,-2)</f>
        <v>0</v>
      </c>
      <c r="O50" s="100">
        <f>ROUNDDOWN('PRIHODI PROJ. 2023'!O50*1.034,-2)</f>
        <v>0</v>
      </c>
      <c r="P50" s="100">
        <f>ROUNDDOWN('PRIHODI PROJ. 2023'!P50*1.034,-2)</f>
        <v>0</v>
      </c>
    </row>
    <row r="51" spans="1:16" ht="24" customHeight="1">
      <c r="A51" s="96">
        <v>6429</v>
      </c>
      <c r="B51" s="97" t="s">
        <v>234</v>
      </c>
      <c r="C51" s="98">
        <f>ROUNDDOWN('PRIHODI PROJ. 2023'!C51*1.034,-2)</f>
        <v>0</v>
      </c>
      <c r="D51" s="99">
        <f>ROUNDDOWN('PRIHODI PROJ. 2023'!D51*1.034,-2)</f>
        <v>0</v>
      </c>
      <c r="E51" s="99">
        <f>ROUNDDOWN('PRIHODI PROJ. 2023'!E51*1.034,-2)</f>
        <v>0</v>
      </c>
      <c r="F51" s="98">
        <f>ROUNDDOWN('PRIHODI PROJ. 2023'!F51*1.034,-2)</f>
        <v>0</v>
      </c>
      <c r="G51" s="100">
        <f>ROUNDDOWN('PRIHODI PROJ. 2023'!G51*1.034,-2)</f>
        <v>0</v>
      </c>
      <c r="H51" s="100">
        <f>ROUNDDOWN('PRIHODI PROJ. 2023'!H51*1.034,-2)</f>
        <v>0</v>
      </c>
      <c r="I51" s="100">
        <f>ROUNDDOWN('PRIHODI PROJ. 2023'!I51*1.034,-2)</f>
        <v>0</v>
      </c>
      <c r="J51" s="100">
        <f>ROUNDDOWN('PRIHODI PROJ. 2023'!J51*1.034,-2)</f>
        <v>0</v>
      </c>
      <c r="K51" s="100">
        <f>ROUNDDOWN('PRIHODI PROJ. 2023'!K51*1.034,-2)</f>
        <v>0</v>
      </c>
      <c r="L51" s="100">
        <f>ROUNDDOWN('PRIHODI PROJ. 2023'!L51*1.034,-2)</f>
        <v>0</v>
      </c>
      <c r="M51" s="100">
        <f>ROUNDDOWN('PRIHODI PROJ. 2023'!M51*1.034,-2)</f>
        <v>0</v>
      </c>
      <c r="N51" s="100">
        <f>ROUNDDOWN('PRIHODI PROJ. 2023'!N51*1.034,-2)</f>
        <v>0</v>
      </c>
      <c r="O51" s="100">
        <f>ROUNDDOWN('PRIHODI PROJ. 2023'!O51*1.034,-2)</f>
        <v>0</v>
      </c>
      <c r="P51" s="100">
        <f>ROUNDDOWN('PRIHODI PROJ. 2023'!P51*1.034,-2)</f>
        <v>0</v>
      </c>
    </row>
    <row r="52" spans="1:16" s="131" customFormat="1" ht="25.9" customHeight="1">
      <c r="A52" s="93">
        <v>643</v>
      </c>
      <c r="B52" s="94" t="s">
        <v>235</v>
      </c>
      <c r="C52" s="132">
        <f>ROUNDDOWN('PRIHODI PROJ. 2023'!C52*1.034,-2)</f>
        <v>0</v>
      </c>
      <c r="D52" s="132">
        <f>ROUNDDOWN('PRIHODI PROJ. 2023'!D52*1.034,-2)</f>
        <v>0</v>
      </c>
      <c r="E52" s="132">
        <f>ROUNDDOWN('PRIHODI PROJ. 2023'!E52*1.034,-2)</f>
        <v>0</v>
      </c>
      <c r="F52" s="95">
        <f>ROUNDDOWN('PRIHODI PROJ. 2023'!F52*1.034,-2)</f>
        <v>0</v>
      </c>
      <c r="G52" s="132">
        <f>ROUNDDOWN('PRIHODI PROJ. 2023'!G52*1.034,-2)</f>
        <v>0</v>
      </c>
      <c r="H52" s="132">
        <f>ROUNDDOWN('PRIHODI PROJ. 2023'!H52*1.034,-2)</f>
        <v>0</v>
      </c>
      <c r="I52" s="132">
        <f>ROUNDDOWN('PRIHODI PROJ. 2023'!I52*1.034,-2)</f>
        <v>0</v>
      </c>
      <c r="J52" s="132">
        <f>ROUNDDOWN('PRIHODI PROJ. 2023'!J52*1.034,-2)</f>
        <v>0</v>
      </c>
      <c r="K52" s="132">
        <f>ROUNDDOWN('PRIHODI PROJ. 2023'!K52*1.034,-2)</f>
        <v>0</v>
      </c>
      <c r="L52" s="132">
        <f>ROUNDDOWN('PRIHODI PROJ. 2023'!L52*1.034,-2)</f>
        <v>0</v>
      </c>
      <c r="M52" s="132">
        <f>ROUNDDOWN('PRIHODI PROJ. 2023'!M52*1.034,-2)</f>
        <v>0</v>
      </c>
      <c r="N52" s="132">
        <f>ROUNDDOWN('PRIHODI PROJ. 2023'!N52*1.034,-2)</f>
        <v>0</v>
      </c>
      <c r="O52" s="132">
        <f>ROUNDDOWN('PRIHODI PROJ. 2023'!O52*1.034,-2)</f>
        <v>0</v>
      </c>
      <c r="P52" s="132">
        <f>ROUNDDOWN('PRIHODI PROJ. 2023'!P52*1.034,-2)</f>
        <v>0</v>
      </c>
    </row>
    <row r="53" spans="1:16" ht="24" customHeight="1">
      <c r="A53" s="96">
        <v>6432</v>
      </c>
      <c r="B53" s="102" t="s">
        <v>236</v>
      </c>
      <c r="C53" s="98">
        <f>ROUNDDOWN('PRIHODI PROJ. 2023'!C53*1.034,-2)</f>
        <v>0</v>
      </c>
      <c r="D53" s="99">
        <f>ROUNDDOWN('PRIHODI PROJ. 2023'!D53*1.034,-2)</f>
        <v>0</v>
      </c>
      <c r="E53" s="99">
        <f>ROUNDDOWN('PRIHODI PROJ. 2023'!E53*1.034,-2)</f>
        <v>0</v>
      </c>
      <c r="F53" s="98">
        <f>ROUNDDOWN('PRIHODI PROJ. 2023'!F53*1.034,-2)</f>
        <v>0</v>
      </c>
      <c r="G53" s="100">
        <f>ROUNDDOWN('PRIHODI PROJ. 2023'!G53*1.034,-2)</f>
        <v>0</v>
      </c>
      <c r="H53" s="100">
        <f>ROUNDDOWN('PRIHODI PROJ. 2023'!H53*1.034,-2)</f>
        <v>0</v>
      </c>
      <c r="I53" s="100">
        <f>ROUNDDOWN('PRIHODI PROJ. 2023'!I53*1.034,-2)</f>
        <v>0</v>
      </c>
      <c r="J53" s="100">
        <f>ROUNDDOWN('PRIHODI PROJ. 2023'!J53*1.034,-2)</f>
        <v>0</v>
      </c>
      <c r="K53" s="100">
        <f>ROUNDDOWN('PRIHODI PROJ. 2023'!K53*1.034,-2)</f>
        <v>0</v>
      </c>
      <c r="L53" s="100">
        <f>ROUNDDOWN('PRIHODI PROJ. 2023'!L53*1.034,-2)</f>
        <v>0</v>
      </c>
      <c r="M53" s="100">
        <f>ROUNDDOWN('PRIHODI PROJ. 2023'!M53*1.034,-2)</f>
        <v>0</v>
      </c>
      <c r="N53" s="100">
        <f>ROUNDDOWN('PRIHODI PROJ. 2023'!N53*1.034,-2)</f>
        <v>0</v>
      </c>
      <c r="O53" s="100">
        <f>ROUNDDOWN('PRIHODI PROJ. 2023'!O53*1.034,-2)</f>
        <v>0</v>
      </c>
      <c r="P53" s="100">
        <f>ROUNDDOWN('PRIHODI PROJ. 2023'!P53*1.034,-2)</f>
        <v>0</v>
      </c>
    </row>
    <row r="54" spans="1:16" s="131" customFormat="1" ht="25.9" customHeight="1">
      <c r="A54" s="93">
        <v>65</v>
      </c>
      <c r="B54" s="94" t="s">
        <v>237</v>
      </c>
      <c r="C54" s="132">
        <f>ROUNDDOWN('PRIHODI PROJ. 2023'!C54*1.034,-2)</f>
        <v>24700</v>
      </c>
      <c r="D54" s="132">
        <f>ROUNDDOWN('PRIHODI PROJ. 2023'!D54*1.034,-2)</f>
        <v>0</v>
      </c>
      <c r="E54" s="132">
        <f>ROUNDDOWN('PRIHODI PROJ. 2023'!E54*1.034,-2)</f>
        <v>0</v>
      </c>
      <c r="F54" s="95">
        <f>ROUNDDOWN('PRIHODI PROJ. 2023'!F54*1.034,-2)</f>
        <v>24700</v>
      </c>
      <c r="G54" s="132">
        <f>ROUNDDOWN('PRIHODI PROJ. 2023'!G54*1.034,-2)</f>
        <v>0</v>
      </c>
      <c r="H54" s="132">
        <f>ROUNDDOWN('PRIHODI PROJ. 2023'!H54*1.034,-2)</f>
        <v>24700</v>
      </c>
      <c r="I54" s="132">
        <f>ROUNDDOWN('PRIHODI PROJ. 2023'!I54*1.034,-2)</f>
        <v>0</v>
      </c>
      <c r="J54" s="132">
        <f>ROUNDDOWN('PRIHODI PROJ. 2023'!J54*1.034,-2)</f>
        <v>0</v>
      </c>
      <c r="K54" s="132">
        <f>ROUNDDOWN('PRIHODI PROJ. 2023'!K54*1.034,-2)</f>
        <v>0</v>
      </c>
      <c r="L54" s="132">
        <f>ROUNDDOWN('PRIHODI PROJ. 2023'!L54*1.034,-2)</f>
        <v>0</v>
      </c>
      <c r="M54" s="132">
        <f>ROUNDDOWN('PRIHODI PROJ. 2023'!M54*1.034,-2)</f>
        <v>0</v>
      </c>
      <c r="N54" s="132">
        <f>ROUNDDOWN('PRIHODI PROJ. 2023'!N54*1.034,-2)</f>
        <v>0</v>
      </c>
      <c r="O54" s="132">
        <f>ROUNDDOWN('PRIHODI PROJ. 2023'!O54*1.034,-2)</f>
        <v>0</v>
      </c>
      <c r="P54" s="132">
        <f>ROUNDDOWN('PRIHODI PROJ. 2023'!P54*1.034,-2)</f>
        <v>0</v>
      </c>
    </row>
    <row r="55" spans="1:16" s="131" customFormat="1" ht="25.9" customHeight="1">
      <c r="A55" s="93">
        <v>651</v>
      </c>
      <c r="B55" s="94" t="s">
        <v>238</v>
      </c>
      <c r="C55" s="132">
        <f>ROUNDDOWN('PRIHODI PROJ. 2023'!C55*1.034,-2)</f>
        <v>0</v>
      </c>
      <c r="D55" s="132">
        <f>ROUNDDOWN('PRIHODI PROJ. 2023'!D55*1.034,-2)</f>
        <v>0</v>
      </c>
      <c r="E55" s="132">
        <f>ROUNDDOWN('PRIHODI PROJ. 2023'!E55*1.034,-2)</f>
        <v>0</v>
      </c>
      <c r="F55" s="95">
        <f>ROUNDDOWN('PRIHODI PROJ. 2023'!F55*1.034,-2)</f>
        <v>0</v>
      </c>
      <c r="G55" s="132">
        <f>ROUNDDOWN('PRIHODI PROJ. 2023'!G55*1.034,-2)</f>
        <v>0</v>
      </c>
      <c r="H55" s="132">
        <f>ROUNDDOWN('PRIHODI PROJ. 2023'!H55*1.034,-2)</f>
        <v>0</v>
      </c>
      <c r="I55" s="132">
        <f>ROUNDDOWN('PRIHODI PROJ. 2023'!I55*1.034,-2)</f>
        <v>0</v>
      </c>
      <c r="J55" s="132">
        <f>ROUNDDOWN('PRIHODI PROJ. 2023'!J55*1.034,-2)</f>
        <v>0</v>
      </c>
      <c r="K55" s="132">
        <f>ROUNDDOWN('PRIHODI PROJ. 2023'!K55*1.034,-2)</f>
        <v>0</v>
      </c>
      <c r="L55" s="132">
        <f>ROUNDDOWN('PRIHODI PROJ. 2023'!L55*1.034,-2)</f>
        <v>0</v>
      </c>
      <c r="M55" s="132">
        <f>ROUNDDOWN('PRIHODI PROJ. 2023'!M55*1.034,-2)</f>
        <v>0</v>
      </c>
      <c r="N55" s="132">
        <f>ROUNDDOWN('PRIHODI PROJ. 2023'!N55*1.034,-2)</f>
        <v>0</v>
      </c>
      <c r="O55" s="132">
        <f>ROUNDDOWN('PRIHODI PROJ. 2023'!O55*1.034,-2)</f>
        <v>0</v>
      </c>
      <c r="P55" s="132">
        <f>ROUNDDOWN('PRIHODI PROJ. 2023'!P55*1.034,-2)</f>
        <v>0</v>
      </c>
    </row>
    <row r="56" spans="1:16" ht="24" customHeight="1">
      <c r="A56" s="96">
        <v>6514</v>
      </c>
      <c r="B56" s="97" t="s">
        <v>239</v>
      </c>
      <c r="C56" s="98">
        <f>ROUNDDOWN('PRIHODI PROJ. 2023'!C56*1.034,-2)</f>
        <v>0</v>
      </c>
      <c r="D56" s="99">
        <f>ROUNDDOWN('PRIHODI PROJ. 2023'!D56*1.034,-2)</f>
        <v>0</v>
      </c>
      <c r="E56" s="99">
        <f>ROUNDDOWN('PRIHODI PROJ. 2023'!E56*1.034,-2)</f>
        <v>0</v>
      </c>
      <c r="F56" s="98">
        <f>ROUNDDOWN('PRIHODI PROJ. 2023'!F56*1.034,-2)</f>
        <v>0</v>
      </c>
      <c r="G56" s="100">
        <f>ROUNDDOWN('PRIHODI PROJ. 2023'!G56*1.034,-2)</f>
        <v>0</v>
      </c>
      <c r="H56" s="100">
        <f>ROUNDDOWN('PRIHODI PROJ. 2023'!H56*1.034,-2)</f>
        <v>0</v>
      </c>
      <c r="I56" s="100">
        <f>ROUNDDOWN('PRIHODI PROJ. 2023'!I56*1.034,-2)</f>
        <v>0</v>
      </c>
      <c r="J56" s="100">
        <f>ROUNDDOWN('PRIHODI PROJ. 2023'!J56*1.034,-2)</f>
        <v>0</v>
      </c>
      <c r="K56" s="100">
        <f>ROUNDDOWN('PRIHODI PROJ. 2023'!K56*1.034,-2)</f>
        <v>0</v>
      </c>
      <c r="L56" s="100">
        <f>ROUNDDOWN('PRIHODI PROJ. 2023'!L56*1.034,-2)</f>
        <v>0</v>
      </c>
      <c r="M56" s="100">
        <f>ROUNDDOWN('PRIHODI PROJ. 2023'!M56*1.034,-2)</f>
        <v>0</v>
      </c>
      <c r="N56" s="100">
        <f>ROUNDDOWN('PRIHODI PROJ. 2023'!N56*1.034,-2)</f>
        <v>0</v>
      </c>
      <c r="O56" s="100">
        <f>ROUNDDOWN('PRIHODI PROJ. 2023'!O56*1.034,-2)</f>
        <v>0</v>
      </c>
      <c r="P56" s="100">
        <f>ROUNDDOWN('PRIHODI PROJ. 2023'!P56*1.034,-2)</f>
        <v>0</v>
      </c>
    </row>
    <row r="57" spans="1:16" s="131" customFormat="1" ht="25.9" customHeight="1">
      <c r="A57" s="93">
        <v>652</v>
      </c>
      <c r="B57" s="94" t="s">
        <v>240</v>
      </c>
      <c r="C57" s="132">
        <f>ROUNDDOWN('PRIHODI PROJ. 2023'!C57*1.034,-2)</f>
        <v>24700</v>
      </c>
      <c r="D57" s="132">
        <f>ROUNDDOWN('PRIHODI PROJ. 2023'!D57*1.034,-2)</f>
        <v>0</v>
      </c>
      <c r="E57" s="132">
        <f>ROUNDDOWN('PRIHODI PROJ. 2023'!E57*1.034,-2)</f>
        <v>0</v>
      </c>
      <c r="F57" s="95">
        <f>ROUNDDOWN('PRIHODI PROJ. 2023'!F57*1.034,-2)</f>
        <v>24700</v>
      </c>
      <c r="G57" s="132">
        <f>ROUNDDOWN('PRIHODI PROJ. 2023'!G57*1.034,-2)</f>
        <v>0</v>
      </c>
      <c r="H57" s="132">
        <f>ROUNDDOWN('PRIHODI PROJ. 2023'!H57*1.034,-2)</f>
        <v>24700</v>
      </c>
      <c r="I57" s="132">
        <f>ROUNDDOWN('PRIHODI PROJ. 2023'!I57*1.034,-2)</f>
        <v>0</v>
      </c>
      <c r="J57" s="132">
        <f>ROUNDDOWN('PRIHODI PROJ. 2023'!J57*1.034,-2)</f>
        <v>0</v>
      </c>
      <c r="K57" s="132">
        <f>ROUNDDOWN('PRIHODI PROJ. 2023'!K57*1.034,-2)</f>
        <v>0</v>
      </c>
      <c r="L57" s="132">
        <f>ROUNDDOWN('PRIHODI PROJ. 2023'!L57*1.034,-2)</f>
        <v>0</v>
      </c>
      <c r="M57" s="132">
        <f>ROUNDDOWN('PRIHODI PROJ. 2023'!M57*1.034,-2)</f>
        <v>0</v>
      </c>
      <c r="N57" s="132">
        <f>ROUNDDOWN('PRIHODI PROJ. 2023'!N57*1.034,-2)</f>
        <v>0</v>
      </c>
      <c r="O57" s="132">
        <f>ROUNDDOWN('PRIHODI PROJ. 2023'!O57*1.034,-2)</f>
        <v>0</v>
      </c>
      <c r="P57" s="132">
        <f>ROUNDDOWN('PRIHODI PROJ. 2023'!P57*1.034,-2)</f>
        <v>0</v>
      </c>
    </row>
    <row r="58" spans="1:16" ht="24" customHeight="1">
      <c r="A58" s="96">
        <v>6526</v>
      </c>
      <c r="B58" s="97" t="s">
        <v>241</v>
      </c>
      <c r="C58" s="98">
        <f>ROUNDDOWN('PRIHODI PROJ. 2023'!C58*1.034,-2)</f>
        <v>24700</v>
      </c>
      <c r="D58" s="99">
        <f>ROUNDDOWN('PRIHODI PROJ. 2023'!D58*1.034,-2)</f>
        <v>0</v>
      </c>
      <c r="E58" s="99">
        <f>ROUNDDOWN('PRIHODI PROJ. 2023'!E58*1.034,-2)</f>
        <v>0</v>
      </c>
      <c r="F58" s="98">
        <f>ROUNDDOWN('PRIHODI PROJ. 2023'!F58*1.034,-2)</f>
        <v>24700</v>
      </c>
      <c r="G58" s="99">
        <f>ROUNDDOWN('PRIHODI PROJ. 2023'!G58*1.034,-2)</f>
        <v>0</v>
      </c>
      <c r="H58" s="157">
        <f>ROUNDDOWN('PRIHODI PROJ. 2023'!H58*1.034,-2)</f>
        <v>24700</v>
      </c>
      <c r="I58" s="99">
        <f>ROUNDDOWN('PRIHODI PROJ. 2023'!I58*1.034,-2)</f>
        <v>0</v>
      </c>
      <c r="J58" s="99">
        <f>ROUNDDOWN('PRIHODI PROJ. 2023'!J58*1.034,-2)</f>
        <v>0</v>
      </c>
      <c r="K58" s="99">
        <f>ROUNDDOWN('PRIHODI PROJ. 2023'!K58*1.034,-2)</f>
        <v>0</v>
      </c>
      <c r="L58" s="99">
        <f>ROUNDDOWN('PRIHODI PROJ. 2023'!L58*1.034,-2)</f>
        <v>0</v>
      </c>
      <c r="M58" s="99">
        <f>ROUNDDOWN('PRIHODI PROJ. 2023'!M58*1.034,-2)</f>
        <v>0</v>
      </c>
      <c r="N58" s="99">
        <f>ROUNDDOWN('PRIHODI PROJ. 2023'!N58*1.034,-2)</f>
        <v>0</v>
      </c>
      <c r="O58" s="99">
        <f>ROUNDDOWN('PRIHODI PROJ. 2023'!O58*1.034,-2)</f>
        <v>0</v>
      </c>
      <c r="P58" s="99">
        <f>ROUNDDOWN('PRIHODI PROJ. 2023'!P58*1.034,-2)</f>
        <v>0</v>
      </c>
    </row>
    <row r="59" spans="1:16" ht="24" customHeight="1">
      <c r="A59" s="96" t="s">
        <v>242</v>
      </c>
      <c r="B59" s="97" t="s">
        <v>243</v>
      </c>
      <c r="C59" s="98">
        <f>ROUNDDOWN('PRIHODI PROJ. 2023'!C59*1.034,-2)</f>
        <v>0</v>
      </c>
      <c r="D59" s="99">
        <f>ROUNDDOWN('PRIHODI PROJ. 2023'!D59*1.034,-2)</f>
        <v>0</v>
      </c>
      <c r="E59" s="99">
        <f>ROUNDDOWN('PRIHODI PROJ. 2023'!E59*1.034,-2)</f>
        <v>0</v>
      </c>
      <c r="F59" s="98">
        <f>ROUNDDOWN('PRIHODI PROJ. 2023'!F59*1.034,-2)</f>
        <v>0</v>
      </c>
      <c r="G59" s="99">
        <f>ROUNDDOWN('PRIHODI PROJ. 2023'!G59*1.034,-2)</f>
        <v>0</v>
      </c>
      <c r="H59" s="157">
        <f>ROUNDDOWN('PRIHODI PROJ. 2023'!H59*1.034,-2)</f>
        <v>0</v>
      </c>
      <c r="I59" s="99">
        <f>ROUNDDOWN('PRIHODI PROJ. 2023'!I59*1.034,-2)</f>
        <v>0</v>
      </c>
      <c r="J59" s="99">
        <f>ROUNDDOWN('PRIHODI PROJ. 2023'!J59*1.034,-2)</f>
        <v>0</v>
      </c>
      <c r="K59" s="99">
        <f>ROUNDDOWN('PRIHODI PROJ. 2023'!K59*1.034,-2)</f>
        <v>0</v>
      </c>
      <c r="L59" s="99">
        <f>ROUNDDOWN('PRIHODI PROJ. 2023'!L59*1.034,-2)</f>
        <v>0</v>
      </c>
      <c r="M59" s="99">
        <f>ROUNDDOWN('PRIHODI PROJ. 2023'!M59*1.034,-2)</f>
        <v>0</v>
      </c>
      <c r="N59" s="99">
        <f>ROUNDDOWN('PRIHODI PROJ. 2023'!N59*1.034,-2)</f>
        <v>0</v>
      </c>
      <c r="O59" s="99">
        <f>ROUNDDOWN('PRIHODI PROJ. 2023'!O59*1.034,-2)</f>
        <v>0</v>
      </c>
      <c r="P59" s="99">
        <f>ROUNDDOWN('PRIHODI PROJ. 2023'!P59*1.034,-2)</f>
        <v>0</v>
      </c>
    </row>
    <row r="60" spans="1:16" ht="27" customHeight="1">
      <c r="A60" s="96" t="s">
        <v>244</v>
      </c>
      <c r="B60" s="97" t="s">
        <v>245</v>
      </c>
      <c r="C60" s="98">
        <f>ROUNDDOWN('PRIHODI PROJ. 2023'!C60*1.034,-2)</f>
        <v>0</v>
      </c>
      <c r="D60" s="99">
        <f>ROUNDDOWN('PRIHODI PROJ. 2023'!D60*1.034,-2)</f>
        <v>0</v>
      </c>
      <c r="E60" s="99">
        <f>ROUNDDOWN('PRIHODI PROJ. 2023'!E60*1.034,-2)</f>
        <v>0</v>
      </c>
      <c r="F60" s="98">
        <f>ROUNDDOWN('PRIHODI PROJ. 2023'!F60*1.034,-2)</f>
        <v>0</v>
      </c>
      <c r="G60" s="99">
        <f>ROUNDDOWN('PRIHODI PROJ. 2023'!G60*1.034,-2)</f>
        <v>0</v>
      </c>
      <c r="H60" s="157">
        <f>ROUNDDOWN('PRIHODI PROJ. 2023'!H60*1.034,-2)</f>
        <v>0</v>
      </c>
      <c r="I60" s="99">
        <f>ROUNDDOWN('PRIHODI PROJ. 2023'!I60*1.034,-2)</f>
        <v>0</v>
      </c>
      <c r="J60" s="99">
        <f>ROUNDDOWN('PRIHODI PROJ. 2023'!J60*1.034,-2)</f>
        <v>0</v>
      </c>
      <c r="K60" s="99">
        <f>ROUNDDOWN('PRIHODI PROJ. 2023'!K60*1.034,-2)</f>
        <v>0</v>
      </c>
      <c r="L60" s="99">
        <f>ROUNDDOWN('PRIHODI PROJ. 2023'!L60*1.034,-2)</f>
        <v>0</v>
      </c>
      <c r="M60" s="99">
        <f>ROUNDDOWN('PRIHODI PROJ. 2023'!M60*1.034,-2)</f>
        <v>0</v>
      </c>
      <c r="N60" s="99">
        <f>ROUNDDOWN('PRIHODI PROJ. 2023'!N60*1.034,-2)</f>
        <v>0</v>
      </c>
      <c r="O60" s="99">
        <f>ROUNDDOWN('PRIHODI PROJ. 2023'!O60*1.034,-2)</f>
        <v>0</v>
      </c>
      <c r="P60" s="99">
        <f>ROUNDDOWN('PRIHODI PROJ. 2023'!P60*1.034,-2)</f>
        <v>0</v>
      </c>
    </row>
    <row r="61" spans="1:16" s="131" customFormat="1" ht="25.9" customHeight="1">
      <c r="A61" s="93">
        <v>66</v>
      </c>
      <c r="B61" s="103" t="s">
        <v>246</v>
      </c>
      <c r="C61" s="132">
        <f>ROUNDDOWN('PRIHODI PROJ. 2023'!C61*1.034,-2)</f>
        <v>16100</v>
      </c>
      <c r="D61" s="132">
        <f>ROUNDDOWN('PRIHODI PROJ. 2023'!D61*1.034,-2)</f>
        <v>0</v>
      </c>
      <c r="E61" s="132">
        <f>ROUNDDOWN('PRIHODI PROJ. 2023'!E61*1.034,-2)</f>
        <v>0</v>
      </c>
      <c r="F61" s="95">
        <f>ROUNDDOWN('PRIHODI PROJ. 2023'!F61*1.034,-2)</f>
        <v>16100</v>
      </c>
      <c r="G61" s="132">
        <f>ROUNDDOWN('PRIHODI PROJ. 2023'!G61*1.034,-2)</f>
        <v>0</v>
      </c>
      <c r="H61" s="132">
        <f>ROUNDDOWN('PRIHODI PROJ. 2023'!H61*1.034,-2)</f>
        <v>0</v>
      </c>
      <c r="I61" s="132">
        <f>ROUNDDOWN('PRIHODI PROJ. 2023'!I61*1.034,-2)</f>
        <v>0</v>
      </c>
      <c r="J61" s="132">
        <f>ROUNDDOWN('PRIHODI PROJ. 2023'!J61*1.034,-2)</f>
        <v>0</v>
      </c>
      <c r="K61" s="132">
        <f>ROUNDDOWN('PRIHODI PROJ. 2023'!K61*1.034,-2)</f>
        <v>0</v>
      </c>
      <c r="L61" s="132">
        <f>ROUNDDOWN('PRIHODI PROJ. 2023'!L61*1.034,-2)</f>
        <v>0</v>
      </c>
      <c r="M61" s="132">
        <f>ROUNDDOWN('PRIHODI PROJ. 2023'!M61*1.034,-2)</f>
        <v>0</v>
      </c>
      <c r="N61" s="132">
        <f>ROUNDDOWN('PRIHODI PROJ. 2023'!N61*1.034,-2)</f>
        <v>16100</v>
      </c>
      <c r="O61" s="132">
        <f>ROUNDDOWN('PRIHODI PROJ. 2023'!O61*1.034,-2)</f>
        <v>0</v>
      </c>
      <c r="P61" s="132">
        <f>ROUNDDOWN('PRIHODI PROJ. 2023'!P61*1.034,-2)</f>
        <v>0</v>
      </c>
    </row>
    <row r="62" spans="1:16" s="131" customFormat="1" ht="25.9" customHeight="1">
      <c r="A62" s="93">
        <v>661</v>
      </c>
      <c r="B62" s="94" t="s">
        <v>247</v>
      </c>
      <c r="C62" s="132">
        <f>ROUNDDOWN('PRIHODI PROJ. 2023'!C62*1.034,-2)</f>
        <v>0</v>
      </c>
      <c r="D62" s="132">
        <f>ROUNDDOWN('PRIHODI PROJ. 2023'!D62*1.034,-2)</f>
        <v>0</v>
      </c>
      <c r="E62" s="132">
        <f>ROUNDDOWN('PRIHODI PROJ. 2023'!E62*1.034,-2)</f>
        <v>0</v>
      </c>
      <c r="F62" s="95">
        <f>ROUNDDOWN('PRIHODI PROJ. 2023'!F62*1.034,-2)</f>
        <v>0</v>
      </c>
      <c r="G62" s="132">
        <f>ROUNDDOWN('PRIHODI PROJ. 2023'!G62*1.034,-2)</f>
        <v>0</v>
      </c>
      <c r="H62" s="132">
        <f>ROUNDDOWN('PRIHODI PROJ. 2023'!H62*1.034,-2)</f>
        <v>0</v>
      </c>
      <c r="I62" s="132">
        <f>ROUNDDOWN('PRIHODI PROJ. 2023'!I62*1.034,-2)</f>
        <v>0</v>
      </c>
      <c r="J62" s="132">
        <f>ROUNDDOWN('PRIHODI PROJ. 2023'!J62*1.034,-2)</f>
        <v>0</v>
      </c>
      <c r="K62" s="132">
        <f>ROUNDDOWN('PRIHODI PROJ. 2023'!K62*1.034,-2)</f>
        <v>0</v>
      </c>
      <c r="L62" s="132">
        <f>ROUNDDOWN('PRIHODI PROJ. 2023'!L62*1.034,-2)</f>
        <v>0</v>
      </c>
      <c r="M62" s="132">
        <f>ROUNDDOWN('PRIHODI PROJ. 2023'!M62*1.034,-2)</f>
        <v>0</v>
      </c>
      <c r="N62" s="132">
        <f>ROUNDDOWN('PRIHODI PROJ. 2023'!N62*1.034,-2)</f>
        <v>0</v>
      </c>
      <c r="O62" s="132">
        <f>ROUNDDOWN('PRIHODI PROJ. 2023'!O62*1.034,-2)</f>
        <v>0</v>
      </c>
      <c r="P62" s="132">
        <f>ROUNDDOWN('PRIHODI PROJ. 2023'!P62*1.034,-2)</f>
        <v>0</v>
      </c>
    </row>
    <row r="63" spans="1:16" ht="24" customHeight="1">
      <c r="A63" s="96">
        <v>6614</v>
      </c>
      <c r="B63" s="97" t="s">
        <v>248</v>
      </c>
      <c r="C63" s="98">
        <f>ROUNDDOWN('PRIHODI PROJ. 2023'!C63*1.034,-2)</f>
        <v>0</v>
      </c>
      <c r="D63" s="99">
        <f>ROUNDDOWN('PRIHODI PROJ. 2023'!D63*1.034,-2)</f>
        <v>0</v>
      </c>
      <c r="E63" s="99">
        <f>ROUNDDOWN('PRIHODI PROJ. 2023'!E63*1.034,-2)</f>
        <v>0</v>
      </c>
      <c r="F63" s="98">
        <f>ROUNDDOWN('PRIHODI PROJ. 2023'!F63*1.034,-2)</f>
        <v>0</v>
      </c>
      <c r="G63" s="157">
        <f>ROUNDDOWN('PRIHODI PROJ. 2023'!G63*1.034,-2)</f>
        <v>0</v>
      </c>
      <c r="H63" s="99">
        <f>ROUNDDOWN('PRIHODI PROJ. 2023'!H63*1.034,-2)</f>
        <v>0</v>
      </c>
      <c r="I63" s="99">
        <f>ROUNDDOWN('PRIHODI PROJ. 2023'!I63*1.034,-2)</f>
        <v>0</v>
      </c>
      <c r="J63" s="99">
        <f>ROUNDDOWN('PRIHODI PROJ. 2023'!J63*1.034,-2)</f>
        <v>0</v>
      </c>
      <c r="K63" s="99">
        <f>ROUNDDOWN('PRIHODI PROJ. 2023'!K63*1.034,-2)</f>
        <v>0</v>
      </c>
      <c r="L63" s="99">
        <f>ROUNDDOWN('PRIHODI PROJ. 2023'!L63*1.034,-2)</f>
        <v>0</v>
      </c>
      <c r="M63" s="99">
        <f>ROUNDDOWN('PRIHODI PROJ. 2023'!M63*1.034,-2)</f>
        <v>0</v>
      </c>
      <c r="N63" s="99">
        <f>ROUNDDOWN('PRIHODI PROJ. 2023'!N63*1.034,-2)</f>
        <v>0</v>
      </c>
      <c r="O63" s="99">
        <f>ROUNDDOWN('PRIHODI PROJ. 2023'!O63*1.034,-2)</f>
        <v>0</v>
      </c>
      <c r="P63" s="99">
        <f>ROUNDDOWN('PRIHODI PROJ. 2023'!P63*1.034,-2)</f>
        <v>0</v>
      </c>
    </row>
    <row r="64" spans="1:16" ht="24" customHeight="1">
      <c r="A64" s="96">
        <v>6615</v>
      </c>
      <c r="B64" s="97" t="s">
        <v>249</v>
      </c>
      <c r="C64" s="98">
        <f>ROUNDDOWN('PRIHODI PROJ. 2023'!C64*1.034,-2)</f>
        <v>0</v>
      </c>
      <c r="D64" s="99">
        <f>ROUNDDOWN('PRIHODI PROJ. 2023'!D64*1.034,-2)</f>
        <v>0</v>
      </c>
      <c r="E64" s="99">
        <f>ROUNDDOWN('PRIHODI PROJ. 2023'!E64*1.034,-2)</f>
        <v>0</v>
      </c>
      <c r="F64" s="98">
        <f>ROUNDDOWN('PRIHODI PROJ. 2023'!F64*1.034,-2)</f>
        <v>0</v>
      </c>
      <c r="G64" s="157">
        <f>ROUNDDOWN('PRIHODI PROJ. 2023'!G64*1.034,-2)</f>
        <v>0</v>
      </c>
      <c r="H64" s="99">
        <f>ROUNDDOWN('PRIHODI PROJ. 2023'!H64*1.034,-2)</f>
        <v>0</v>
      </c>
      <c r="I64" s="99">
        <f>ROUNDDOWN('PRIHODI PROJ. 2023'!I64*1.034,-2)</f>
        <v>0</v>
      </c>
      <c r="J64" s="99">
        <f>ROUNDDOWN('PRIHODI PROJ. 2023'!J64*1.034,-2)</f>
        <v>0</v>
      </c>
      <c r="K64" s="99">
        <f>ROUNDDOWN('PRIHODI PROJ. 2023'!K64*1.034,-2)</f>
        <v>0</v>
      </c>
      <c r="L64" s="99">
        <f>ROUNDDOWN('PRIHODI PROJ. 2023'!L64*1.034,-2)</f>
        <v>0</v>
      </c>
      <c r="M64" s="99">
        <f>ROUNDDOWN('PRIHODI PROJ. 2023'!M64*1.034,-2)</f>
        <v>0</v>
      </c>
      <c r="N64" s="99">
        <f>ROUNDDOWN('PRIHODI PROJ. 2023'!N64*1.034,-2)</f>
        <v>0</v>
      </c>
      <c r="O64" s="99">
        <f>ROUNDDOWN('PRIHODI PROJ. 2023'!O64*1.034,-2)</f>
        <v>0</v>
      </c>
      <c r="P64" s="99">
        <f>ROUNDDOWN('PRIHODI PROJ. 2023'!P64*1.034,-2)</f>
        <v>0</v>
      </c>
    </row>
    <row r="65" spans="1:16" s="131" customFormat="1" ht="25.9" customHeight="1">
      <c r="A65" s="93">
        <v>663</v>
      </c>
      <c r="B65" s="101" t="s">
        <v>250</v>
      </c>
      <c r="C65" s="132">
        <f>ROUNDDOWN('PRIHODI PROJ. 2023'!C65*1.034,-2)</f>
        <v>16100</v>
      </c>
      <c r="D65" s="132">
        <f>ROUNDDOWN('PRIHODI PROJ. 2023'!D65*1.034,-2)</f>
        <v>0</v>
      </c>
      <c r="E65" s="132">
        <f>ROUNDDOWN('PRIHODI PROJ. 2023'!E65*1.034,-2)</f>
        <v>0</v>
      </c>
      <c r="F65" s="95">
        <f>ROUNDDOWN('PRIHODI PROJ. 2023'!F65*1.034,-2)</f>
        <v>16100</v>
      </c>
      <c r="G65" s="132">
        <f>ROUNDDOWN('PRIHODI PROJ. 2023'!G65*1.034,-2)</f>
        <v>0</v>
      </c>
      <c r="H65" s="132">
        <f>ROUNDDOWN('PRIHODI PROJ. 2023'!H65*1.034,-2)</f>
        <v>0</v>
      </c>
      <c r="I65" s="132">
        <f>ROUNDDOWN('PRIHODI PROJ. 2023'!I65*1.034,-2)</f>
        <v>0</v>
      </c>
      <c r="J65" s="132">
        <f>ROUNDDOWN('PRIHODI PROJ. 2023'!J65*1.034,-2)</f>
        <v>0</v>
      </c>
      <c r="K65" s="132">
        <f>ROUNDDOWN('PRIHODI PROJ. 2023'!K65*1.034,-2)</f>
        <v>0</v>
      </c>
      <c r="L65" s="132">
        <f>ROUNDDOWN('PRIHODI PROJ. 2023'!L65*1.034,-2)</f>
        <v>0</v>
      </c>
      <c r="M65" s="132">
        <f>ROUNDDOWN('PRIHODI PROJ. 2023'!M65*1.034,-2)</f>
        <v>0</v>
      </c>
      <c r="N65" s="132">
        <f>ROUNDDOWN('PRIHODI PROJ. 2023'!N65*1.034,-2)</f>
        <v>16100</v>
      </c>
      <c r="O65" s="132">
        <f>ROUNDDOWN('PRIHODI PROJ. 2023'!O65*1.034,-2)</f>
        <v>0</v>
      </c>
      <c r="P65" s="132">
        <f>ROUNDDOWN('PRIHODI PROJ. 2023'!P65*1.034,-2)</f>
        <v>0</v>
      </c>
    </row>
    <row r="66" spans="1:16" ht="24" customHeight="1">
      <c r="A66" s="96">
        <v>6631</v>
      </c>
      <c r="B66" s="97" t="s">
        <v>16</v>
      </c>
      <c r="C66" s="98">
        <f>ROUNDDOWN('PRIHODI PROJ. 2023'!C66*1.034,-2)</f>
        <v>10700</v>
      </c>
      <c r="D66" s="99">
        <f>ROUNDDOWN('PRIHODI PROJ. 2023'!D66*1.034,-2)</f>
        <v>0</v>
      </c>
      <c r="E66" s="99">
        <f>ROUNDDOWN('PRIHODI PROJ. 2023'!E66*1.034,-2)</f>
        <v>0</v>
      </c>
      <c r="F66" s="98">
        <f>ROUNDDOWN('PRIHODI PROJ. 2023'!F66*1.034,-2)</f>
        <v>10700</v>
      </c>
      <c r="G66" s="159">
        <f>ROUNDDOWN('PRIHODI PROJ. 2023'!G66*1.034,-2)</f>
        <v>0</v>
      </c>
      <c r="H66" s="159">
        <f>ROUNDDOWN('PRIHODI PROJ. 2023'!H66*1.034,-2)</f>
        <v>0</v>
      </c>
      <c r="I66" s="159">
        <f>ROUNDDOWN('PRIHODI PROJ. 2023'!I66*1.034,-2)</f>
        <v>0</v>
      </c>
      <c r="J66" s="159">
        <f>ROUNDDOWN('PRIHODI PROJ. 2023'!J66*1.034,-2)</f>
        <v>0</v>
      </c>
      <c r="K66" s="159">
        <f>ROUNDDOWN('PRIHODI PROJ. 2023'!K66*1.034,-2)</f>
        <v>0</v>
      </c>
      <c r="L66" s="159">
        <f>ROUNDDOWN('PRIHODI PROJ. 2023'!L66*1.034,-2)</f>
        <v>0</v>
      </c>
      <c r="M66" s="159">
        <f>ROUNDDOWN('PRIHODI PROJ. 2023'!M66*1.034,-2)</f>
        <v>0</v>
      </c>
      <c r="N66" s="157">
        <f>ROUNDDOWN('PRIHODI PROJ. 2023'!N66*1.034,-2)</f>
        <v>10700</v>
      </c>
      <c r="O66" s="99">
        <f>ROUNDDOWN('PRIHODI PROJ. 2023'!O66*1.034,-2)</f>
        <v>0</v>
      </c>
      <c r="P66" s="99">
        <f>ROUNDDOWN('PRIHODI PROJ. 2023'!P66*1.034,-2)</f>
        <v>0</v>
      </c>
    </row>
    <row r="67" spans="1:16" ht="24" customHeight="1">
      <c r="A67" s="96">
        <v>6632</v>
      </c>
      <c r="B67" s="104" t="s">
        <v>17</v>
      </c>
      <c r="C67" s="98">
        <f>ROUNDDOWN('PRIHODI PROJ. 2023'!C67*1.034,-2)</f>
        <v>5300</v>
      </c>
      <c r="D67" s="99">
        <f>ROUNDDOWN('PRIHODI PROJ. 2023'!D67*1.034,-2)</f>
        <v>0</v>
      </c>
      <c r="E67" s="99">
        <f>ROUNDDOWN('PRIHODI PROJ. 2023'!E67*1.034,-2)</f>
        <v>0</v>
      </c>
      <c r="F67" s="98">
        <f>ROUNDDOWN('PRIHODI PROJ. 2023'!F67*1.034,-2)</f>
        <v>5300</v>
      </c>
      <c r="G67" s="159">
        <f>ROUNDDOWN('PRIHODI PROJ. 2023'!G67*1.034,-2)</f>
        <v>0</v>
      </c>
      <c r="H67" s="159">
        <f>ROUNDDOWN('PRIHODI PROJ. 2023'!H67*1.034,-2)</f>
        <v>0</v>
      </c>
      <c r="I67" s="159">
        <f>ROUNDDOWN('PRIHODI PROJ. 2023'!I67*1.034,-2)</f>
        <v>0</v>
      </c>
      <c r="J67" s="159">
        <f>ROUNDDOWN('PRIHODI PROJ. 2023'!J67*1.034,-2)</f>
        <v>0</v>
      </c>
      <c r="K67" s="159">
        <f>ROUNDDOWN('PRIHODI PROJ. 2023'!K67*1.034,-2)</f>
        <v>0</v>
      </c>
      <c r="L67" s="159">
        <f>ROUNDDOWN('PRIHODI PROJ. 2023'!L67*1.034,-2)</f>
        <v>0</v>
      </c>
      <c r="M67" s="159">
        <f>ROUNDDOWN('PRIHODI PROJ. 2023'!M67*1.034,-2)</f>
        <v>0</v>
      </c>
      <c r="N67" s="157">
        <f>ROUNDDOWN('PRIHODI PROJ. 2023'!N67*1.034,-2)</f>
        <v>5300</v>
      </c>
      <c r="O67" s="99">
        <f>ROUNDDOWN('PRIHODI PROJ. 2023'!O67*1.034,-2)</f>
        <v>0</v>
      </c>
      <c r="P67" s="99">
        <f>ROUNDDOWN('PRIHODI PROJ. 2023'!P67*1.034,-2)</f>
        <v>0</v>
      </c>
    </row>
    <row r="68" spans="1:16" s="131" customFormat="1" ht="25.9" customHeight="1">
      <c r="A68" s="93" t="s">
        <v>251</v>
      </c>
      <c r="B68" s="101" t="s">
        <v>252</v>
      </c>
      <c r="C68" s="132">
        <f>ROUNDDOWN('PRIHODI PROJ. 2023'!C68*1.034,-2)</f>
        <v>1876000</v>
      </c>
      <c r="D68" s="132">
        <f>ROUNDDOWN('PRIHODI PROJ. 2023'!D68*1.034,-2)</f>
        <v>1744700</v>
      </c>
      <c r="E68" s="132">
        <f>ROUNDDOWN('PRIHODI PROJ. 2023'!E68*1.034,-2)</f>
        <v>131300</v>
      </c>
      <c r="F68" s="95">
        <f>ROUNDDOWN('PRIHODI PROJ. 2023'!F68*1.034,-2)</f>
        <v>0</v>
      </c>
      <c r="G68" s="132">
        <f>ROUNDDOWN('PRIHODI PROJ. 2023'!G68*1.034,-2)</f>
        <v>0</v>
      </c>
      <c r="H68" s="132">
        <f>ROUNDDOWN('PRIHODI PROJ. 2023'!H68*1.034,-2)</f>
        <v>0</v>
      </c>
      <c r="I68" s="132">
        <f>ROUNDDOWN('PRIHODI PROJ. 2023'!I68*1.034,-2)</f>
        <v>0</v>
      </c>
      <c r="J68" s="132">
        <f>ROUNDDOWN('PRIHODI PROJ. 2023'!J68*1.034,-2)</f>
        <v>0</v>
      </c>
      <c r="K68" s="132">
        <f>ROUNDDOWN('PRIHODI PROJ. 2023'!K68*1.034,-2)</f>
        <v>0</v>
      </c>
      <c r="L68" s="132">
        <f>ROUNDDOWN('PRIHODI PROJ. 2023'!L68*1.034,-2)</f>
        <v>0</v>
      </c>
      <c r="M68" s="132">
        <f>ROUNDDOWN('PRIHODI PROJ. 2023'!M68*1.034,-2)</f>
        <v>0</v>
      </c>
      <c r="N68" s="132">
        <f>ROUNDDOWN('PRIHODI PROJ. 2023'!N68*1.034,-2)</f>
        <v>0</v>
      </c>
      <c r="O68" s="132">
        <f>ROUNDDOWN('PRIHODI PROJ. 2023'!O68*1.034,-2)</f>
        <v>0</v>
      </c>
      <c r="P68" s="132">
        <f>ROUNDDOWN('PRIHODI PROJ. 2023'!P68*1.034,-2)</f>
        <v>0</v>
      </c>
    </row>
    <row r="69" spans="1:16" s="131" customFormat="1" ht="25.9" customHeight="1">
      <c r="A69" s="93" t="s">
        <v>253</v>
      </c>
      <c r="B69" s="103" t="s">
        <v>254</v>
      </c>
      <c r="C69" s="132">
        <f>ROUNDDOWN('PRIHODI PROJ. 2023'!C69*1.034,-2)</f>
        <v>1876000</v>
      </c>
      <c r="D69" s="132">
        <f>ROUNDDOWN('PRIHODI PROJ. 2023'!D69*1.034,-2)</f>
        <v>1744700</v>
      </c>
      <c r="E69" s="132">
        <f>ROUNDDOWN('PRIHODI PROJ. 2023'!E69*1.034,-2)</f>
        <v>131300</v>
      </c>
      <c r="F69" s="95">
        <f>ROUNDDOWN('PRIHODI PROJ. 2023'!F69*1.034,-2)</f>
        <v>0</v>
      </c>
      <c r="G69" s="132">
        <f>ROUNDDOWN('PRIHODI PROJ. 2023'!G69*1.034,-2)</f>
        <v>0</v>
      </c>
      <c r="H69" s="132">
        <f>ROUNDDOWN('PRIHODI PROJ. 2023'!H69*1.034,-2)</f>
        <v>0</v>
      </c>
      <c r="I69" s="132">
        <f>ROUNDDOWN('PRIHODI PROJ. 2023'!I69*1.034,-2)</f>
        <v>0</v>
      </c>
      <c r="J69" s="132">
        <f>ROUNDDOWN('PRIHODI PROJ. 2023'!J69*1.034,-2)</f>
        <v>0</v>
      </c>
      <c r="K69" s="132">
        <f>ROUNDDOWN('PRIHODI PROJ. 2023'!K69*1.034,-2)</f>
        <v>0</v>
      </c>
      <c r="L69" s="132">
        <f>ROUNDDOWN('PRIHODI PROJ. 2023'!L69*1.034,-2)</f>
        <v>0</v>
      </c>
      <c r="M69" s="132">
        <f>ROUNDDOWN('PRIHODI PROJ. 2023'!M69*1.034,-2)</f>
        <v>0</v>
      </c>
      <c r="N69" s="132">
        <f>ROUNDDOWN('PRIHODI PROJ. 2023'!N69*1.034,-2)</f>
        <v>0</v>
      </c>
      <c r="O69" s="132">
        <f>ROUNDDOWN('PRIHODI PROJ. 2023'!O69*1.034,-2)</f>
        <v>0</v>
      </c>
      <c r="P69" s="132">
        <f>ROUNDDOWN('PRIHODI PROJ. 2023'!P69*1.034,-2)</f>
        <v>0</v>
      </c>
    </row>
    <row r="70" spans="1:16" ht="24" customHeight="1">
      <c r="A70" s="96" t="s">
        <v>255</v>
      </c>
      <c r="B70" s="104" t="s">
        <v>256</v>
      </c>
      <c r="C70" s="98">
        <f>ROUNDDOWN('PRIHODI PROJ. 2023'!C70*1.034,-2)</f>
        <v>702800</v>
      </c>
      <c r="D70" s="100">
        <f>ROUNDDOWN('PRIHODI PROJ. 2023'!D70*1.034,-2)</f>
        <v>575800</v>
      </c>
      <c r="E70" s="100">
        <f>ROUNDDOWN('PRIHODI PROJ. 2023'!E70*1.034,-2)</f>
        <v>126900</v>
      </c>
      <c r="F70" s="98">
        <f>ROUNDDOWN('PRIHODI PROJ. 2023'!F70*1.034,-2)</f>
        <v>0</v>
      </c>
      <c r="G70" s="99">
        <f>ROUNDDOWN('PRIHODI PROJ. 2023'!G70*1.034,-2)</f>
        <v>0</v>
      </c>
      <c r="H70" s="99">
        <f>ROUNDDOWN('PRIHODI PROJ. 2023'!H70*1.034,-2)</f>
        <v>0</v>
      </c>
      <c r="I70" s="105">
        <f>ROUNDDOWN('PRIHODI PROJ. 2023'!I70*1.034,-2)</f>
        <v>0</v>
      </c>
      <c r="J70" s="105">
        <f>ROUNDDOWN('PRIHODI PROJ. 2023'!J70*1.034,-2)</f>
        <v>0</v>
      </c>
      <c r="K70" s="105">
        <f>ROUNDDOWN('PRIHODI PROJ. 2023'!K70*1.034,-2)</f>
        <v>0</v>
      </c>
      <c r="L70" s="105">
        <f>ROUNDDOWN('PRIHODI PROJ. 2023'!L70*1.034,-2)</f>
        <v>0</v>
      </c>
      <c r="M70" s="105">
        <f>ROUNDDOWN('PRIHODI PROJ. 2023'!M70*1.034,-2)</f>
        <v>0</v>
      </c>
      <c r="N70" s="105">
        <f>ROUNDDOWN('PRIHODI PROJ. 2023'!N70*1.034,-2)</f>
        <v>0</v>
      </c>
      <c r="O70" s="105">
        <f>ROUNDDOWN('PRIHODI PROJ. 2023'!O70*1.034,-2)</f>
        <v>0</v>
      </c>
      <c r="P70" s="105">
        <f>ROUNDDOWN('PRIHODI PROJ. 2023'!P70*1.034,-2)</f>
        <v>0</v>
      </c>
    </row>
    <row r="71" spans="1:16" ht="24" customHeight="1">
      <c r="A71" s="96" t="s">
        <v>257</v>
      </c>
      <c r="B71" s="104" t="s">
        <v>258</v>
      </c>
      <c r="C71" s="98">
        <f>ROUNDDOWN('PRIHODI PROJ. 2023'!C71*1.034,-2)</f>
        <v>1173100</v>
      </c>
      <c r="D71" s="100">
        <f>ROUNDDOWN('PRIHODI PROJ. 2023'!D71*1.034,-2)</f>
        <v>1168900</v>
      </c>
      <c r="E71" s="100">
        <f>ROUNDDOWN('PRIHODI PROJ. 2023'!E71*1.034,-2)</f>
        <v>4200</v>
      </c>
      <c r="F71" s="98">
        <f>ROUNDDOWN('PRIHODI PROJ. 2023'!F71*1.034,-2)</f>
        <v>0</v>
      </c>
      <c r="G71" s="99">
        <f>ROUNDDOWN('PRIHODI PROJ. 2023'!G71*1.034,-2)</f>
        <v>0</v>
      </c>
      <c r="H71" s="99">
        <f>ROUNDDOWN('PRIHODI PROJ. 2023'!H71*1.034,-2)</f>
        <v>0</v>
      </c>
      <c r="I71" s="105">
        <f>ROUNDDOWN('PRIHODI PROJ. 2023'!I71*1.034,-2)</f>
        <v>0</v>
      </c>
      <c r="J71" s="105">
        <f>ROUNDDOWN('PRIHODI PROJ. 2023'!J71*1.034,-2)</f>
        <v>0</v>
      </c>
      <c r="K71" s="105">
        <f>ROUNDDOWN('PRIHODI PROJ. 2023'!K71*1.034,-2)</f>
        <v>0</v>
      </c>
      <c r="L71" s="105">
        <f>ROUNDDOWN('PRIHODI PROJ. 2023'!L71*1.034,-2)</f>
        <v>0</v>
      </c>
      <c r="M71" s="105">
        <f>ROUNDDOWN('PRIHODI PROJ. 2023'!M71*1.034,-2)</f>
        <v>0</v>
      </c>
      <c r="N71" s="105">
        <f>ROUNDDOWN('PRIHODI PROJ. 2023'!N71*1.034,-2)</f>
        <v>0</v>
      </c>
      <c r="O71" s="105">
        <f>ROUNDDOWN('PRIHODI PROJ. 2023'!O71*1.034,-2)</f>
        <v>0</v>
      </c>
      <c r="P71" s="105">
        <f>ROUNDDOWN('PRIHODI PROJ. 2023'!P71*1.034,-2)</f>
        <v>0</v>
      </c>
    </row>
    <row r="72" spans="1:16" ht="24" customHeight="1">
      <c r="A72" s="96" t="s">
        <v>259</v>
      </c>
      <c r="B72" s="104" t="s">
        <v>260</v>
      </c>
      <c r="C72" s="98">
        <f>ROUNDDOWN('PRIHODI PROJ. 2023'!C72*1.034,-2)</f>
        <v>0</v>
      </c>
      <c r="D72" s="100">
        <f>ROUNDDOWN('PRIHODI PROJ. 2023'!D72*1.034,-2)</f>
        <v>0</v>
      </c>
      <c r="E72" s="100">
        <f>ROUNDDOWN('PRIHODI PROJ. 2023'!E72*1.034,-2)</f>
        <v>0</v>
      </c>
      <c r="F72" s="98">
        <f>ROUNDDOWN('PRIHODI PROJ. 2023'!F72*1.034,-2)</f>
        <v>0</v>
      </c>
      <c r="G72" s="99">
        <f>ROUNDDOWN('PRIHODI PROJ. 2023'!G72*1.034,-2)</f>
        <v>0</v>
      </c>
      <c r="H72" s="99">
        <f>ROUNDDOWN('PRIHODI PROJ. 2023'!H72*1.034,-2)</f>
        <v>0</v>
      </c>
      <c r="I72" s="105">
        <f>ROUNDDOWN('PRIHODI PROJ. 2023'!I72*1.034,-2)</f>
        <v>0</v>
      </c>
      <c r="J72" s="105">
        <f>ROUNDDOWN('PRIHODI PROJ. 2023'!J72*1.034,-2)</f>
        <v>0</v>
      </c>
      <c r="K72" s="105">
        <f>ROUNDDOWN('PRIHODI PROJ. 2023'!K72*1.034,-2)</f>
        <v>0</v>
      </c>
      <c r="L72" s="105">
        <f>ROUNDDOWN('PRIHODI PROJ. 2023'!L72*1.034,-2)</f>
        <v>0</v>
      </c>
      <c r="M72" s="105">
        <f>ROUNDDOWN('PRIHODI PROJ. 2023'!M72*1.034,-2)</f>
        <v>0</v>
      </c>
      <c r="N72" s="105">
        <f>ROUNDDOWN('PRIHODI PROJ. 2023'!N72*1.034,-2)</f>
        <v>0</v>
      </c>
      <c r="O72" s="105">
        <f>ROUNDDOWN('PRIHODI PROJ. 2023'!O72*1.034,-2)</f>
        <v>0</v>
      </c>
      <c r="P72" s="105">
        <f>ROUNDDOWN('PRIHODI PROJ. 2023'!P72*1.034,-2)</f>
        <v>0</v>
      </c>
    </row>
    <row r="73" spans="1:16" s="131" customFormat="1" ht="25.9" customHeight="1">
      <c r="A73" s="93">
        <v>68</v>
      </c>
      <c r="B73" s="94" t="s">
        <v>261</v>
      </c>
      <c r="C73" s="132">
        <f>ROUNDDOWN('PRIHODI PROJ. 2023'!C73*1.034,-2)</f>
        <v>0</v>
      </c>
      <c r="D73" s="132">
        <f>ROUNDDOWN('PRIHODI PROJ. 2023'!D73*1.034,-2)</f>
        <v>0</v>
      </c>
      <c r="E73" s="132">
        <f>ROUNDDOWN('PRIHODI PROJ. 2023'!E73*1.034,-2)</f>
        <v>0</v>
      </c>
      <c r="F73" s="95">
        <f>ROUNDDOWN('PRIHODI PROJ. 2023'!F73*1.034,-2)</f>
        <v>0</v>
      </c>
      <c r="G73" s="132">
        <f>ROUNDDOWN('PRIHODI PROJ. 2023'!G73*1.034,-2)</f>
        <v>0</v>
      </c>
      <c r="H73" s="132">
        <f>ROUNDDOWN('PRIHODI PROJ. 2023'!H73*1.034,-2)</f>
        <v>0</v>
      </c>
      <c r="I73" s="132">
        <f>ROUNDDOWN('PRIHODI PROJ. 2023'!I73*1.034,-2)</f>
        <v>0</v>
      </c>
      <c r="J73" s="132">
        <f>ROUNDDOWN('PRIHODI PROJ. 2023'!J73*1.034,-2)</f>
        <v>0</v>
      </c>
      <c r="K73" s="132">
        <f>ROUNDDOWN('PRIHODI PROJ. 2023'!K73*1.034,-2)</f>
        <v>0</v>
      </c>
      <c r="L73" s="132">
        <f>ROUNDDOWN('PRIHODI PROJ. 2023'!L73*1.034,-2)</f>
        <v>0</v>
      </c>
      <c r="M73" s="132">
        <f>ROUNDDOWN('PRIHODI PROJ. 2023'!M73*1.034,-2)</f>
        <v>0</v>
      </c>
      <c r="N73" s="132">
        <f>ROUNDDOWN('PRIHODI PROJ. 2023'!N73*1.034,-2)</f>
        <v>0</v>
      </c>
      <c r="O73" s="132">
        <f>ROUNDDOWN('PRIHODI PROJ. 2023'!O73*1.034,-2)</f>
        <v>0</v>
      </c>
      <c r="P73" s="132">
        <f>ROUNDDOWN('PRIHODI PROJ. 2023'!P73*1.034,-2)</f>
        <v>0</v>
      </c>
    </row>
    <row r="74" spans="1:16" s="131" customFormat="1" ht="25.9" customHeight="1">
      <c r="A74" s="93">
        <v>683</v>
      </c>
      <c r="B74" s="94" t="s">
        <v>262</v>
      </c>
      <c r="C74" s="132">
        <f>ROUNDDOWN('PRIHODI PROJ. 2023'!C74*1.034,-2)</f>
        <v>0</v>
      </c>
      <c r="D74" s="132">
        <f>ROUNDDOWN('PRIHODI PROJ. 2023'!D74*1.034,-2)</f>
        <v>0</v>
      </c>
      <c r="E74" s="132">
        <f>ROUNDDOWN('PRIHODI PROJ. 2023'!E74*1.034,-2)</f>
        <v>0</v>
      </c>
      <c r="F74" s="95">
        <f>ROUNDDOWN('PRIHODI PROJ. 2023'!F74*1.034,-2)</f>
        <v>0</v>
      </c>
      <c r="G74" s="132">
        <f>ROUNDDOWN('PRIHODI PROJ. 2023'!G74*1.034,-2)</f>
        <v>0</v>
      </c>
      <c r="H74" s="132">
        <f>ROUNDDOWN('PRIHODI PROJ. 2023'!H74*1.034,-2)</f>
        <v>0</v>
      </c>
      <c r="I74" s="132">
        <f>ROUNDDOWN('PRIHODI PROJ. 2023'!I74*1.034,-2)</f>
        <v>0</v>
      </c>
      <c r="J74" s="132">
        <f>ROUNDDOWN('PRIHODI PROJ. 2023'!J74*1.034,-2)</f>
        <v>0</v>
      </c>
      <c r="K74" s="132">
        <f>ROUNDDOWN('PRIHODI PROJ. 2023'!K74*1.034,-2)</f>
        <v>0</v>
      </c>
      <c r="L74" s="132">
        <f>ROUNDDOWN('PRIHODI PROJ. 2023'!L74*1.034,-2)</f>
        <v>0</v>
      </c>
      <c r="M74" s="132">
        <f>ROUNDDOWN('PRIHODI PROJ. 2023'!M74*1.034,-2)</f>
        <v>0</v>
      </c>
      <c r="N74" s="132">
        <f>ROUNDDOWN('PRIHODI PROJ. 2023'!N74*1.034,-2)</f>
        <v>0</v>
      </c>
      <c r="O74" s="132">
        <f>ROUNDDOWN('PRIHODI PROJ. 2023'!O74*1.034,-2)</f>
        <v>0</v>
      </c>
      <c r="P74" s="132">
        <f>ROUNDDOWN('PRIHODI PROJ. 2023'!P74*1.034,-2)</f>
        <v>0</v>
      </c>
    </row>
    <row r="75" spans="1:16" ht="24" customHeight="1">
      <c r="A75" s="106">
        <v>6831</v>
      </c>
      <c r="B75" s="107" t="s">
        <v>263</v>
      </c>
      <c r="C75" s="98">
        <f>ROUNDDOWN('PRIHODI PROJ. 2023'!C75*1.034,-2)</f>
        <v>0</v>
      </c>
      <c r="D75" s="108">
        <f>ROUNDDOWN('PRIHODI PROJ. 2023'!D75*1.034,-2)</f>
        <v>0</v>
      </c>
      <c r="E75" s="108">
        <f>ROUNDDOWN('PRIHODI PROJ. 2023'!E75*1.034,-2)</f>
        <v>0</v>
      </c>
      <c r="F75" s="109">
        <f>ROUNDDOWN('PRIHODI PROJ. 2023'!F75*1.034,-2)</f>
        <v>0</v>
      </c>
      <c r="G75" s="110">
        <f>ROUNDDOWN('PRIHODI PROJ. 2023'!G75*1.034,-2)</f>
        <v>0</v>
      </c>
      <c r="H75" s="110">
        <f>ROUNDDOWN('PRIHODI PROJ. 2023'!H75*1.034,-2)</f>
        <v>0</v>
      </c>
      <c r="I75" s="110">
        <f>ROUNDDOWN('PRIHODI PROJ. 2023'!I75*1.034,-2)</f>
        <v>0</v>
      </c>
      <c r="J75" s="110">
        <f>ROUNDDOWN('PRIHODI PROJ. 2023'!J75*1.034,-2)</f>
        <v>0</v>
      </c>
      <c r="K75" s="110">
        <f>ROUNDDOWN('PRIHODI PROJ. 2023'!K75*1.034,-2)</f>
        <v>0</v>
      </c>
      <c r="L75" s="110">
        <f>ROUNDDOWN('PRIHODI PROJ. 2023'!L75*1.034,-2)</f>
        <v>0</v>
      </c>
      <c r="M75" s="110">
        <f>ROUNDDOWN('PRIHODI PROJ. 2023'!M75*1.034,-2)</f>
        <v>0</v>
      </c>
      <c r="N75" s="110">
        <f>ROUNDDOWN('PRIHODI PROJ. 2023'!N75*1.034,-2)</f>
        <v>0</v>
      </c>
      <c r="O75" s="110">
        <f>ROUNDDOWN('PRIHODI PROJ. 2023'!O75*1.034,-2)</f>
        <v>0</v>
      </c>
      <c r="P75" s="110">
        <f>ROUNDDOWN('PRIHODI PROJ. 2023'!P75*1.034,-2)</f>
        <v>0</v>
      </c>
    </row>
    <row r="76" spans="1:16" s="135" customFormat="1" ht="25.9" customHeight="1">
      <c r="A76" s="111">
        <v>92211</v>
      </c>
      <c r="B76" s="112" t="s">
        <v>264</v>
      </c>
      <c r="C76" s="113">
        <f>ROUNDDOWN('PRIHODI PROJ. 2023'!C76*1.034,-2)</f>
        <v>403500</v>
      </c>
      <c r="D76" s="133">
        <f>ROUNDDOWN('PRIHODI PROJ. 2023'!D76*1.034,-2)</f>
        <v>0</v>
      </c>
      <c r="E76" s="133">
        <f>ROUNDDOWN('PRIHODI PROJ. 2023'!E76*1.034,-2)</f>
        <v>0</v>
      </c>
      <c r="F76" s="113">
        <f>ROUNDDOWN('PRIHODI PROJ. 2023'!F76*1.034,-2)</f>
        <v>403500</v>
      </c>
      <c r="G76" s="133">
        <f>ROUNDDOWN('PRIHODI PROJ. 2023'!G76*1.034,-2)</f>
        <v>0</v>
      </c>
      <c r="H76" s="133">
        <f>ROUNDDOWN('PRIHODI PROJ. 2023'!H76*1.034,-2)</f>
        <v>53700</v>
      </c>
      <c r="I76" s="134">
        <f>ROUNDDOWN('PRIHODI PROJ. 2023'!I76*1.034,-2)</f>
        <v>208700</v>
      </c>
      <c r="J76" s="134">
        <f>ROUNDDOWN('PRIHODI PROJ. 2023'!J76*1.034,-2)</f>
        <v>0</v>
      </c>
      <c r="K76" s="134">
        <f>ROUNDDOWN('PRIHODI PROJ. 2023'!K76*1.034,-2)</f>
        <v>140900</v>
      </c>
      <c r="L76" s="134">
        <f>ROUNDDOWN('PRIHODI PROJ. 2023'!L76*1.034,-2)</f>
        <v>0</v>
      </c>
      <c r="M76" s="134">
        <f>ROUNDDOWN('PRIHODI PROJ. 2023'!M76*1.034,-2)</f>
        <v>0</v>
      </c>
      <c r="N76" s="134">
        <f>ROUNDDOWN('PRIHODI PROJ. 2023'!N76*1.034,-2)</f>
        <v>0</v>
      </c>
      <c r="O76" s="134">
        <f>ROUNDDOWN('PRIHODI PROJ. 2023'!O76*1.034,-2)</f>
        <v>0</v>
      </c>
      <c r="P76" s="134">
        <f>ROUNDDOWN('PRIHODI PROJ. 2023'!P76*1.034,-2)</f>
        <v>0</v>
      </c>
    </row>
    <row r="77" spans="1:16" s="135" customFormat="1" ht="25.9" customHeight="1">
      <c r="A77" s="111">
        <v>92221</v>
      </c>
      <c r="B77" s="112" t="s">
        <v>265</v>
      </c>
      <c r="C77" s="113">
        <f>ROUNDDOWN('PRIHODI PROJ. 2023'!C77*1.034,-2)</f>
        <v>0</v>
      </c>
      <c r="D77" s="133">
        <f>ROUNDDOWN('PRIHODI PROJ. 2023'!D77*1.034,-2)</f>
        <v>0</v>
      </c>
      <c r="E77" s="133">
        <f>ROUNDDOWN('PRIHODI PROJ. 2023'!E77*1.034,-2)</f>
        <v>0</v>
      </c>
      <c r="F77" s="113">
        <f>ROUNDDOWN('PRIHODI PROJ. 2023'!F77*1.034,-2)</f>
        <v>0</v>
      </c>
      <c r="G77" s="133">
        <f>ROUNDDOWN('PRIHODI PROJ. 2023'!G77*1.034,-2)</f>
        <v>0</v>
      </c>
      <c r="H77" s="133">
        <f>ROUNDDOWN('PRIHODI PROJ. 2023'!H77*1.034,-2)</f>
        <v>0</v>
      </c>
      <c r="I77" s="134">
        <f>ROUNDDOWN('PRIHODI PROJ. 2023'!I77*1.034,-2)</f>
        <v>0</v>
      </c>
      <c r="J77" s="134">
        <f>ROUNDDOWN('PRIHODI PROJ. 2023'!J77*1.034,-2)</f>
        <v>0</v>
      </c>
      <c r="K77" s="134">
        <f>ROUNDDOWN('PRIHODI PROJ. 2023'!K77*1.034,-2)</f>
        <v>0</v>
      </c>
      <c r="L77" s="134">
        <f>ROUNDDOWN('PRIHODI PROJ. 2023'!L77*1.034,-2)</f>
        <v>0</v>
      </c>
      <c r="M77" s="134">
        <f>ROUNDDOWN('PRIHODI PROJ. 2023'!M77*1.034,-2)</f>
        <v>0</v>
      </c>
      <c r="N77" s="134">
        <f>ROUNDDOWN('PRIHODI PROJ. 2023'!N77*1.034,-2)</f>
        <v>0</v>
      </c>
      <c r="O77" s="134">
        <f>ROUNDDOWN('PRIHODI PROJ. 2023'!O77*1.034,-2)</f>
        <v>0</v>
      </c>
      <c r="P77" s="134">
        <f>ROUNDDOWN('PRIHODI PROJ. 2023'!P77*1.034,-2)</f>
        <v>0</v>
      </c>
    </row>
    <row r="78" spans="1:16" s="131" customFormat="1" ht="25.9" customHeight="1">
      <c r="A78" s="264">
        <v>7</v>
      </c>
      <c r="B78" s="115" t="s">
        <v>266</v>
      </c>
      <c r="C78" s="136">
        <f>ROUNDDOWN('PRIHODI PROJ. 2023'!C78*1.034,-2)</f>
        <v>0</v>
      </c>
      <c r="D78" s="136">
        <f>ROUNDDOWN('PRIHODI PROJ. 2023'!D78*1.034,-2)</f>
        <v>0</v>
      </c>
      <c r="E78" s="136">
        <f>ROUNDDOWN('PRIHODI PROJ. 2023'!E78*1.034,-2)</f>
        <v>0</v>
      </c>
      <c r="F78" s="116">
        <f>ROUNDDOWN('PRIHODI PROJ. 2023'!F78*1.034,-2)</f>
        <v>0</v>
      </c>
      <c r="G78" s="136">
        <f>ROUNDDOWN('PRIHODI PROJ. 2023'!G78*1.034,-2)</f>
        <v>0</v>
      </c>
      <c r="H78" s="136">
        <f>ROUNDDOWN('PRIHODI PROJ. 2023'!H78*1.034,-2)</f>
        <v>0</v>
      </c>
      <c r="I78" s="136">
        <f>ROUNDDOWN('PRIHODI PROJ. 2023'!I78*1.034,-2)</f>
        <v>0</v>
      </c>
      <c r="J78" s="136">
        <f>ROUNDDOWN('PRIHODI PROJ. 2023'!J78*1.034,-2)</f>
        <v>0</v>
      </c>
      <c r="K78" s="136">
        <f>ROUNDDOWN('PRIHODI PROJ. 2023'!K78*1.034,-2)</f>
        <v>0</v>
      </c>
      <c r="L78" s="136">
        <f>ROUNDDOWN('PRIHODI PROJ. 2023'!L78*1.034,-2)</f>
        <v>0</v>
      </c>
      <c r="M78" s="136">
        <f>ROUNDDOWN('PRIHODI PROJ. 2023'!M78*1.034,-2)</f>
        <v>0</v>
      </c>
      <c r="N78" s="136">
        <f>ROUNDDOWN('PRIHODI PROJ. 2023'!N78*1.034,-2)</f>
        <v>0</v>
      </c>
      <c r="O78" s="136">
        <f>ROUNDDOWN('PRIHODI PROJ. 2023'!O78*1.034,-2)</f>
        <v>0</v>
      </c>
      <c r="P78" s="136">
        <f>ROUNDDOWN('PRIHODI PROJ. 2023'!P78*1.034,-2)</f>
        <v>0</v>
      </c>
    </row>
    <row r="79" spans="1:16" s="131" customFormat="1" ht="25.9" customHeight="1">
      <c r="A79" s="93">
        <v>72</v>
      </c>
      <c r="B79" s="101" t="s">
        <v>267</v>
      </c>
      <c r="C79" s="132">
        <f>ROUNDDOWN('PRIHODI PROJ. 2023'!C79*1.034,-2)</f>
        <v>0</v>
      </c>
      <c r="D79" s="132">
        <f>ROUNDDOWN('PRIHODI PROJ. 2023'!D79*1.034,-2)</f>
        <v>0</v>
      </c>
      <c r="E79" s="132">
        <f>ROUNDDOWN('PRIHODI PROJ. 2023'!E79*1.034,-2)</f>
        <v>0</v>
      </c>
      <c r="F79" s="95">
        <f>ROUNDDOWN('PRIHODI PROJ. 2023'!F79*1.034,-2)</f>
        <v>0</v>
      </c>
      <c r="G79" s="132">
        <f>ROUNDDOWN('PRIHODI PROJ. 2023'!G79*1.034,-2)</f>
        <v>0</v>
      </c>
      <c r="H79" s="132">
        <f>ROUNDDOWN('PRIHODI PROJ. 2023'!H79*1.034,-2)</f>
        <v>0</v>
      </c>
      <c r="I79" s="132">
        <f>ROUNDDOWN('PRIHODI PROJ. 2023'!I79*1.034,-2)</f>
        <v>0</v>
      </c>
      <c r="J79" s="132">
        <f>ROUNDDOWN('PRIHODI PROJ. 2023'!J79*1.034,-2)</f>
        <v>0</v>
      </c>
      <c r="K79" s="132">
        <f>ROUNDDOWN('PRIHODI PROJ. 2023'!K79*1.034,-2)</f>
        <v>0</v>
      </c>
      <c r="L79" s="132">
        <f>ROUNDDOWN('PRIHODI PROJ. 2023'!L79*1.034,-2)</f>
        <v>0</v>
      </c>
      <c r="M79" s="132">
        <f>ROUNDDOWN('PRIHODI PROJ. 2023'!M79*1.034,-2)</f>
        <v>0</v>
      </c>
      <c r="N79" s="132">
        <f>ROUNDDOWN('PRIHODI PROJ. 2023'!N79*1.034,-2)</f>
        <v>0</v>
      </c>
      <c r="O79" s="132">
        <f>ROUNDDOWN('PRIHODI PROJ. 2023'!O79*1.034,-2)</f>
        <v>0</v>
      </c>
      <c r="P79" s="132">
        <f>ROUNDDOWN('PRIHODI PROJ. 2023'!P79*1.034,-2)</f>
        <v>0</v>
      </c>
    </row>
    <row r="80" spans="1:16" s="131" customFormat="1" ht="25.9" customHeight="1">
      <c r="A80" s="93">
        <v>721</v>
      </c>
      <c r="B80" s="94" t="s">
        <v>268</v>
      </c>
      <c r="C80" s="132">
        <f>ROUNDDOWN('PRIHODI PROJ. 2023'!C80*1.034,-2)</f>
        <v>0</v>
      </c>
      <c r="D80" s="132">
        <f>ROUNDDOWN('PRIHODI PROJ. 2023'!D80*1.034,-2)</f>
        <v>0</v>
      </c>
      <c r="E80" s="132">
        <f>ROUNDDOWN('PRIHODI PROJ. 2023'!E80*1.034,-2)</f>
        <v>0</v>
      </c>
      <c r="F80" s="95">
        <f>ROUNDDOWN('PRIHODI PROJ. 2023'!F80*1.034,-2)</f>
        <v>0</v>
      </c>
      <c r="G80" s="132">
        <f>ROUNDDOWN('PRIHODI PROJ. 2023'!G80*1.034,-2)</f>
        <v>0</v>
      </c>
      <c r="H80" s="132">
        <f>ROUNDDOWN('PRIHODI PROJ. 2023'!H80*1.034,-2)</f>
        <v>0</v>
      </c>
      <c r="I80" s="132">
        <f>ROUNDDOWN('PRIHODI PROJ. 2023'!I80*1.034,-2)</f>
        <v>0</v>
      </c>
      <c r="J80" s="132">
        <f>ROUNDDOWN('PRIHODI PROJ. 2023'!J80*1.034,-2)</f>
        <v>0</v>
      </c>
      <c r="K80" s="132">
        <f>ROUNDDOWN('PRIHODI PROJ. 2023'!K80*1.034,-2)</f>
        <v>0</v>
      </c>
      <c r="L80" s="132">
        <f>ROUNDDOWN('PRIHODI PROJ. 2023'!L80*1.034,-2)</f>
        <v>0</v>
      </c>
      <c r="M80" s="132">
        <f>ROUNDDOWN('PRIHODI PROJ. 2023'!M80*1.034,-2)</f>
        <v>0</v>
      </c>
      <c r="N80" s="132">
        <f>ROUNDDOWN('PRIHODI PROJ. 2023'!N80*1.034,-2)</f>
        <v>0</v>
      </c>
      <c r="O80" s="132">
        <f>ROUNDDOWN('PRIHODI PROJ. 2023'!O80*1.034,-2)</f>
        <v>0</v>
      </c>
      <c r="P80" s="132">
        <f>ROUNDDOWN('PRIHODI PROJ. 2023'!P80*1.034,-2)</f>
        <v>0</v>
      </c>
    </row>
    <row r="81" spans="1:16" ht="24" customHeight="1">
      <c r="A81" s="96">
        <v>7211</v>
      </c>
      <c r="B81" s="97" t="s">
        <v>18</v>
      </c>
      <c r="C81" s="98">
        <f>ROUNDDOWN('PRIHODI PROJ. 2023'!C81*1.034,-2)</f>
        <v>0</v>
      </c>
      <c r="D81" s="99">
        <f>ROUNDDOWN('PRIHODI PROJ. 2023'!D81*1.034,-2)</f>
        <v>0</v>
      </c>
      <c r="E81" s="99">
        <f>ROUNDDOWN('PRIHODI PROJ. 2023'!E81*1.034,-2)</f>
        <v>0</v>
      </c>
      <c r="F81" s="98">
        <f>ROUNDDOWN('PRIHODI PROJ. 2023'!F81*1.034,-2)</f>
        <v>0</v>
      </c>
      <c r="G81" s="99">
        <f>ROUNDDOWN('PRIHODI PROJ. 2023'!G81*1.034,-2)</f>
        <v>0</v>
      </c>
      <c r="H81" s="99">
        <f>ROUNDDOWN('PRIHODI PROJ. 2023'!H81*1.034,-2)</f>
        <v>0</v>
      </c>
      <c r="I81" s="99">
        <f>ROUNDDOWN('PRIHODI PROJ. 2023'!I81*1.034,-2)</f>
        <v>0</v>
      </c>
      <c r="J81" s="99">
        <f>ROUNDDOWN('PRIHODI PROJ. 2023'!J81*1.034,-2)</f>
        <v>0</v>
      </c>
      <c r="K81" s="99">
        <f>ROUNDDOWN('PRIHODI PROJ. 2023'!K81*1.034,-2)</f>
        <v>0</v>
      </c>
      <c r="L81" s="99">
        <f>ROUNDDOWN('PRIHODI PROJ. 2023'!L81*1.034,-2)</f>
        <v>0</v>
      </c>
      <c r="M81" s="99">
        <f>ROUNDDOWN('PRIHODI PROJ. 2023'!M81*1.034,-2)</f>
        <v>0</v>
      </c>
      <c r="N81" s="99">
        <f>ROUNDDOWN('PRIHODI PROJ. 2023'!N81*1.034,-2)</f>
        <v>0</v>
      </c>
      <c r="O81" s="157">
        <f>ROUNDDOWN('PRIHODI PROJ. 2023'!O81*1.034,-2)</f>
        <v>0</v>
      </c>
      <c r="P81" s="99">
        <f>ROUNDDOWN('PRIHODI PROJ. 2023'!P81*1.034,-2)</f>
        <v>0</v>
      </c>
    </row>
    <row r="82" spans="1:16" ht="24" customHeight="1">
      <c r="A82" s="96">
        <v>7212</v>
      </c>
      <c r="B82" s="97" t="s">
        <v>19</v>
      </c>
      <c r="C82" s="98">
        <f>ROUNDDOWN('PRIHODI PROJ. 2023'!C82*1.034,-2)</f>
        <v>0</v>
      </c>
      <c r="D82" s="99">
        <f>ROUNDDOWN('PRIHODI PROJ. 2023'!D82*1.034,-2)</f>
        <v>0</v>
      </c>
      <c r="E82" s="99">
        <f>ROUNDDOWN('PRIHODI PROJ. 2023'!E82*1.034,-2)</f>
        <v>0</v>
      </c>
      <c r="F82" s="98">
        <f>ROUNDDOWN('PRIHODI PROJ. 2023'!F82*1.034,-2)</f>
        <v>0</v>
      </c>
      <c r="G82" s="99">
        <f>ROUNDDOWN('PRIHODI PROJ. 2023'!G82*1.034,-2)</f>
        <v>0</v>
      </c>
      <c r="H82" s="99">
        <f>ROUNDDOWN('PRIHODI PROJ. 2023'!H82*1.034,-2)</f>
        <v>0</v>
      </c>
      <c r="I82" s="99">
        <f>ROUNDDOWN('PRIHODI PROJ. 2023'!I82*1.034,-2)</f>
        <v>0</v>
      </c>
      <c r="J82" s="99">
        <f>ROUNDDOWN('PRIHODI PROJ. 2023'!J82*1.034,-2)</f>
        <v>0</v>
      </c>
      <c r="K82" s="99">
        <f>ROUNDDOWN('PRIHODI PROJ. 2023'!K82*1.034,-2)</f>
        <v>0</v>
      </c>
      <c r="L82" s="99">
        <f>ROUNDDOWN('PRIHODI PROJ. 2023'!L82*1.034,-2)</f>
        <v>0</v>
      </c>
      <c r="M82" s="99">
        <f>ROUNDDOWN('PRIHODI PROJ. 2023'!M82*1.034,-2)</f>
        <v>0</v>
      </c>
      <c r="N82" s="99">
        <f>ROUNDDOWN('PRIHODI PROJ. 2023'!N82*1.034,-2)</f>
        <v>0</v>
      </c>
      <c r="O82" s="157">
        <f>ROUNDDOWN('PRIHODI PROJ. 2023'!O82*1.034,-2)</f>
        <v>0</v>
      </c>
      <c r="P82" s="99">
        <f>ROUNDDOWN('PRIHODI PROJ. 2023'!P82*1.034,-2)</f>
        <v>0</v>
      </c>
    </row>
    <row r="83" spans="1:16" ht="24" customHeight="1">
      <c r="A83" s="96">
        <v>7214</v>
      </c>
      <c r="B83" s="97" t="s">
        <v>20</v>
      </c>
      <c r="C83" s="98">
        <f>ROUNDDOWN('PRIHODI PROJ. 2023'!C83*1.034,-2)</f>
        <v>0</v>
      </c>
      <c r="D83" s="99">
        <f>ROUNDDOWN('PRIHODI PROJ. 2023'!D83*1.034,-2)</f>
        <v>0</v>
      </c>
      <c r="E83" s="99">
        <f>ROUNDDOWN('PRIHODI PROJ. 2023'!E83*1.034,-2)</f>
        <v>0</v>
      </c>
      <c r="F83" s="98">
        <f>ROUNDDOWN('PRIHODI PROJ. 2023'!F83*1.034,-2)</f>
        <v>0</v>
      </c>
      <c r="G83" s="99">
        <f>ROUNDDOWN('PRIHODI PROJ. 2023'!G83*1.034,-2)</f>
        <v>0</v>
      </c>
      <c r="H83" s="99">
        <f>ROUNDDOWN('PRIHODI PROJ. 2023'!H83*1.034,-2)</f>
        <v>0</v>
      </c>
      <c r="I83" s="99">
        <f>ROUNDDOWN('PRIHODI PROJ. 2023'!I83*1.034,-2)</f>
        <v>0</v>
      </c>
      <c r="J83" s="99">
        <f>ROUNDDOWN('PRIHODI PROJ. 2023'!J83*1.034,-2)</f>
        <v>0</v>
      </c>
      <c r="K83" s="99">
        <f>ROUNDDOWN('PRIHODI PROJ. 2023'!K83*1.034,-2)</f>
        <v>0</v>
      </c>
      <c r="L83" s="99">
        <f>ROUNDDOWN('PRIHODI PROJ. 2023'!L83*1.034,-2)</f>
        <v>0</v>
      </c>
      <c r="M83" s="99">
        <f>ROUNDDOWN('PRIHODI PROJ. 2023'!M83*1.034,-2)</f>
        <v>0</v>
      </c>
      <c r="N83" s="99">
        <f>ROUNDDOWN('PRIHODI PROJ. 2023'!N83*1.034,-2)</f>
        <v>0</v>
      </c>
      <c r="O83" s="157">
        <f>ROUNDDOWN('PRIHODI PROJ. 2023'!O83*1.034,-2)</f>
        <v>0</v>
      </c>
      <c r="P83" s="99">
        <f>ROUNDDOWN('PRIHODI PROJ. 2023'!P83*1.034,-2)</f>
        <v>0</v>
      </c>
    </row>
    <row r="84" spans="1:16" s="131" customFormat="1" ht="25.9" customHeight="1">
      <c r="A84" s="93">
        <v>722</v>
      </c>
      <c r="B84" s="94" t="s">
        <v>269</v>
      </c>
      <c r="C84" s="132">
        <f>ROUNDDOWN('PRIHODI PROJ. 2023'!C84*1.034,-2)</f>
        <v>0</v>
      </c>
      <c r="D84" s="132">
        <f>ROUNDDOWN('PRIHODI PROJ. 2023'!D84*1.034,-2)</f>
        <v>0</v>
      </c>
      <c r="E84" s="132">
        <f>ROUNDDOWN('PRIHODI PROJ. 2023'!E84*1.034,-2)</f>
        <v>0</v>
      </c>
      <c r="F84" s="95">
        <f>ROUNDDOWN('PRIHODI PROJ. 2023'!F84*1.034,-2)</f>
        <v>0</v>
      </c>
      <c r="G84" s="132">
        <f>ROUNDDOWN('PRIHODI PROJ. 2023'!G84*1.034,-2)</f>
        <v>0</v>
      </c>
      <c r="H84" s="132">
        <f>ROUNDDOWN('PRIHODI PROJ. 2023'!H84*1.034,-2)</f>
        <v>0</v>
      </c>
      <c r="I84" s="132">
        <f>ROUNDDOWN('PRIHODI PROJ. 2023'!I84*1.034,-2)</f>
        <v>0</v>
      </c>
      <c r="J84" s="132">
        <f>ROUNDDOWN('PRIHODI PROJ. 2023'!J84*1.034,-2)</f>
        <v>0</v>
      </c>
      <c r="K84" s="132">
        <f>ROUNDDOWN('PRIHODI PROJ. 2023'!K84*1.034,-2)</f>
        <v>0</v>
      </c>
      <c r="L84" s="132">
        <f>ROUNDDOWN('PRIHODI PROJ. 2023'!L84*1.034,-2)</f>
        <v>0</v>
      </c>
      <c r="M84" s="132">
        <f>ROUNDDOWN('PRIHODI PROJ. 2023'!M84*1.034,-2)</f>
        <v>0</v>
      </c>
      <c r="N84" s="132">
        <f>ROUNDDOWN('PRIHODI PROJ. 2023'!N84*1.034,-2)</f>
        <v>0</v>
      </c>
      <c r="O84" s="132">
        <f>ROUNDDOWN('PRIHODI PROJ. 2023'!O84*1.034,-2)</f>
        <v>0</v>
      </c>
      <c r="P84" s="132">
        <f>ROUNDDOWN('PRIHODI PROJ. 2023'!P84*1.034,-2)</f>
        <v>0</v>
      </c>
    </row>
    <row r="85" spans="1:16" ht="24" customHeight="1">
      <c r="A85" s="96">
        <v>7221</v>
      </c>
      <c r="B85" s="97" t="s">
        <v>21</v>
      </c>
      <c r="C85" s="98">
        <f>ROUNDDOWN('PRIHODI PROJ. 2023'!C85*1.034,-2)</f>
        <v>0</v>
      </c>
      <c r="D85" s="99">
        <f>ROUNDDOWN('PRIHODI PROJ. 2023'!D85*1.034,-2)</f>
        <v>0</v>
      </c>
      <c r="E85" s="99">
        <f>ROUNDDOWN('PRIHODI PROJ. 2023'!E85*1.034,-2)</f>
        <v>0</v>
      </c>
      <c r="F85" s="98">
        <f>ROUNDDOWN('PRIHODI PROJ. 2023'!F85*1.034,-2)</f>
        <v>0</v>
      </c>
      <c r="G85" s="99">
        <f>ROUNDDOWN('PRIHODI PROJ. 2023'!G85*1.034,-2)</f>
        <v>0</v>
      </c>
      <c r="H85" s="99">
        <f>ROUNDDOWN('PRIHODI PROJ. 2023'!H85*1.034,-2)</f>
        <v>0</v>
      </c>
      <c r="I85" s="99">
        <f>ROUNDDOWN('PRIHODI PROJ. 2023'!I85*1.034,-2)</f>
        <v>0</v>
      </c>
      <c r="J85" s="99">
        <f>ROUNDDOWN('PRIHODI PROJ. 2023'!J85*1.034,-2)</f>
        <v>0</v>
      </c>
      <c r="K85" s="99">
        <f>ROUNDDOWN('PRIHODI PROJ. 2023'!K85*1.034,-2)</f>
        <v>0</v>
      </c>
      <c r="L85" s="99">
        <f>ROUNDDOWN('PRIHODI PROJ. 2023'!L85*1.034,-2)</f>
        <v>0</v>
      </c>
      <c r="M85" s="99">
        <f>ROUNDDOWN('PRIHODI PROJ. 2023'!M85*1.034,-2)</f>
        <v>0</v>
      </c>
      <c r="N85" s="99">
        <f>ROUNDDOWN('PRIHODI PROJ. 2023'!N85*1.034,-2)</f>
        <v>0</v>
      </c>
      <c r="O85" s="157">
        <f>ROUNDDOWN('PRIHODI PROJ. 2023'!O85*1.034,-2)</f>
        <v>0</v>
      </c>
      <c r="P85" s="99">
        <f>ROUNDDOWN('PRIHODI PROJ. 2023'!P85*1.034,-2)</f>
        <v>0</v>
      </c>
    </row>
    <row r="86" spans="1:16" ht="24" customHeight="1">
      <c r="A86" s="96">
        <v>7222</v>
      </c>
      <c r="B86" s="97" t="s">
        <v>270</v>
      </c>
      <c r="C86" s="98">
        <f>ROUNDDOWN('PRIHODI PROJ. 2023'!C86*1.034,-2)</f>
        <v>0</v>
      </c>
      <c r="D86" s="99">
        <f>ROUNDDOWN('PRIHODI PROJ. 2023'!D86*1.034,-2)</f>
        <v>0</v>
      </c>
      <c r="E86" s="99">
        <f>ROUNDDOWN('PRIHODI PROJ. 2023'!E86*1.034,-2)</f>
        <v>0</v>
      </c>
      <c r="F86" s="98">
        <f>ROUNDDOWN('PRIHODI PROJ. 2023'!F86*1.034,-2)</f>
        <v>0</v>
      </c>
      <c r="G86" s="99">
        <f>ROUNDDOWN('PRIHODI PROJ. 2023'!G86*1.034,-2)</f>
        <v>0</v>
      </c>
      <c r="H86" s="99">
        <f>ROUNDDOWN('PRIHODI PROJ. 2023'!H86*1.034,-2)</f>
        <v>0</v>
      </c>
      <c r="I86" s="99">
        <f>ROUNDDOWN('PRIHODI PROJ. 2023'!I86*1.034,-2)</f>
        <v>0</v>
      </c>
      <c r="J86" s="99">
        <f>ROUNDDOWN('PRIHODI PROJ. 2023'!J86*1.034,-2)</f>
        <v>0</v>
      </c>
      <c r="K86" s="99">
        <f>ROUNDDOWN('PRIHODI PROJ. 2023'!K86*1.034,-2)</f>
        <v>0</v>
      </c>
      <c r="L86" s="99">
        <f>ROUNDDOWN('PRIHODI PROJ. 2023'!L86*1.034,-2)</f>
        <v>0</v>
      </c>
      <c r="M86" s="99">
        <f>ROUNDDOWN('PRIHODI PROJ. 2023'!M86*1.034,-2)</f>
        <v>0</v>
      </c>
      <c r="N86" s="99">
        <f>ROUNDDOWN('PRIHODI PROJ. 2023'!N86*1.034,-2)</f>
        <v>0</v>
      </c>
      <c r="O86" s="157">
        <f>ROUNDDOWN('PRIHODI PROJ. 2023'!O86*1.034,-2)</f>
        <v>0</v>
      </c>
      <c r="P86" s="99">
        <f>ROUNDDOWN('PRIHODI PROJ. 2023'!P86*1.034,-2)</f>
        <v>0</v>
      </c>
    </row>
    <row r="87" spans="1:16" ht="24" customHeight="1">
      <c r="A87" s="96">
        <v>7223</v>
      </c>
      <c r="B87" s="97" t="s">
        <v>22</v>
      </c>
      <c r="C87" s="98">
        <f>ROUNDDOWN('PRIHODI PROJ. 2023'!C87*1.034,-2)</f>
        <v>0</v>
      </c>
      <c r="D87" s="99">
        <f>ROUNDDOWN('PRIHODI PROJ. 2023'!D87*1.034,-2)</f>
        <v>0</v>
      </c>
      <c r="E87" s="99">
        <f>ROUNDDOWN('PRIHODI PROJ. 2023'!E87*1.034,-2)</f>
        <v>0</v>
      </c>
      <c r="F87" s="98">
        <f>ROUNDDOWN('PRIHODI PROJ. 2023'!F87*1.034,-2)</f>
        <v>0</v>
      </c>
      <c r="G87" s="99">
        <f>ROUNDDOWN('PRIHODI PROJ. 2023'!G87*1.034,-2)</f>
        <v>0</v>
      </c>
      <c r="H87" s="99">
        <f>ROUNDDOWN('PRIHODI PROJ. 2023'!H87*1.034,-2)</f>
        <v>0</v>
      </c>
      <c r="I87" s="99">
        <f>ROUNDDOWN('PRIHODI PROJ. 2023'!I87*1.034,-2)</f>
        <v>0</v>
      </c>
      <c r="J87" s="99">
        <f>ROUNDDOWN('PRIHODI PROJ. 2023'!J87*1.034,-2)</f>
        <v>0</v>
      </c>
      <c r="K87" s="99">
        <f>ROUNDDOWN('PRIHODI PROJ. 2023'!K87*1.034,-2)</f>
        <v>0</v>
      </c>
      <c r="L87" s="99">
        <f>ROUNDDOWN('PRIHODI PROJ. 2023'!L87*1.034,-2)</f>
        <v>0</v>
      </c>
      <c r="M87" s="99">
        <f>ROUNDDOWN('PRIHODI PROJ. 2023'!M87*1.034,-2)</f>
        <v>0</v>
      </c>
      <c r="N87" s="99">
        <f>ROUNDDOWN('PRIHODI PROJ. 2023'!N87*1.034,-2)</f>
        <v>0</v>
      </c>
      <c r="O87" s="157">
        <f>ROUNDDOWN('PRIHODI PROJ. 2023'!O87*1.034,-2)</f>
        <v>0</v>
      </c>
      <c r="P87" s="99">
        <f>ROUNDDOWN('PRIHODI PROJ. 2023'!P87*1.034,-2)</f>
        <v>0</v>
      </c>
    </row>
    <row r="88" spans="1:16" ht="24" customHeight="1">
      <c r="A88" s="96">
        <v>7224</v>
      </c>
      <c r="B88" s="97" t="s">
        <v>23</v>
      </c>
      <c r="C88" s="98">
        <f>ROUNDDOWN('PRIHODI PROJ. 2023'!C88*1.034,-2)</f>
        <v>0</v>
      </c>
      <c r="D88" s="99">
        <f>ROUNDDOWN('PRIHODI PROJ. 2023'!D88*1.034,-2)</f>
        <v>0</v>
      </c>
      <c r="E88" s="99">
        <f>ROUNDDOWN('PRIHODI PROJ. 2023'!E88*1.034,-2)</f>
        <v>0</v>
      </c>
      <c r="F88" s="98">
        <f>ROUNDDOWN('PRIHODI PROJ. 2023'!F88*1.034,-2)</f>
        <v>0</v>
      </c>
      <c r="G88" s="99">
        <f>ROUNDDOWN('PRIHODI PROJ. 2023'!G88*1.034,-2)</f>
        <v>0</v>
      </c>
      <c r="H88" s="99">
        <f>ROUNDDOWN('PRIHODI PROJ. 2023'!H88*1.034,-2)</f>
        <v>0</v>
      </c>
      <c r="I88" s="99">
        <f>ROUNDDOWN('PRIHODI PROJ. 2023'!I88*1.034,-2)</f>
        <v>0</v>
      </c>
      <c r="J88" s="99">
        <f>ROUNDDOWN('PRIHODI PROJ. 2023'!J88*1.034,-2)</f>
        <v>0</v>
      </c>
      <c r="K88" s="99">
        <f>ROUNDDOWN('PRIHODI PROJ. 2023'!K88*1.034,-2)</f>
        <v>0</v>
      </c>
      <c r="L88" s="99">
        <f>ROUNDDOWN('PRIHODI PROJ. 2023'!L88*1.034,-2)</f>
        <v>0</v>
      </c>
      <c r="M88" s="99">
        <f>ROUNDDOWN('PRIHODI PROJ. 2023'!M88*1.034,-2)</f>
        <v>0</v>
      </c>
      <c r="N88" s="99">
        <f>ROUNDDOWN('PRIHODI PROJ. 2023'!N88*1.034,-2)</f>
        <v>0</v>
      </c>
      <c r="O88" s="157">
        <f>ROUNDDOWN('PRIHODI PROJ. 2023'!O88*1.034,-2)</f>
        <v>0</v>
      </c>
      <c r="P88" s="99">
        <f>ROUNDDOWN('PRIHODI PROJ. 2023'!P88*1.034,-2)</f>
        <v>0</v>
      </c>
    </row>
    <row r="89" spans="1:16" ht="24" customHeight="1">
      <c r="A89" s="96">
        <v>7225</v>
      </c>
      <c r="B89" s="97" t="s">
        <v>24</v>
      </c>
      <c r="C89" s="98">
        <f>ROUNDDOWN('PRIHODI PROJ. 2023'!C89*1.034,-2)</f>
        <v>0</v>
      </c>
      <c r="D89" s="99">
        <f>ROUNDDOWN('PRIHODI PROJ. 2023'!D89*1.034,-2)</f>
        <v>0</v>
      </c>
      <c r="E89" s="99">
        <f>ROUNDDOWN('PRIHODI PROJ. 2023'!E89*1.034,-2)</f>
        <v>0</v>
      </c>
      <c r="F89" s="98">
        <f>ROUNDDOWN('PRIHODI PROJ. 2023'!F89*1.034,-2)</f>
        <v>0</v>
      </c>
      <c r="G89" s="99">
        <f>ROUNDDOWN('PRIHODI PROJ. 2023'!G89*1.034,-2)</f>
        <v>0</v>
      </c>
      <c r="H89" s="99">
        <f>ROUNDDOWN('PRIHODI PROJ. 2023'!H89*1.034,-2)</f>
        <v>0</v>
      </c>
      <c r="I89" s="99">
        <f>ROUNDDOWN('PRIHODI PROJ. 2023'!I89*1.034,-2)</f>
        <v>0</v>
      </c>
      <c r="J89" s="99">
        <f>ROUNDDOWN('PRIHODI PROJ. 2023'!J89*1.034,-2)</f>
        <v>0</v>
      </c>
      <c r="K89" s="99">
        <f>ROUNDDOWN('PRIHODI PROJ. 2023'!K89*1.034,-2)</f>
        <v>0</v>
      </c>
      <c r="L89" s="99">
        <f>ROUNDDOWN('PRIHODI PROJ. 2023'!L89*1.034,-2)</f>
        <v>0</v>
      </c>
      <c r="M89" s="99">
        <f>ROUNDDOWN('PRIHODI PROJ. 2023'!M89*1.034,-2)</f>
        <v>0</v>
      </c>
      <c r="N89" s="99">
        <f>ROUNDDOWN('PRIHODI PROJ. 2023'!N89*1.034,-2)</f>
        <v>0</v>
      </c>
      <c r="O89" s="157">
        <f>ROUNDDOWN('PRIHODI PROJ. 2023'!O89*1.034,-2)</f>
        <v>0</v>
      </c>
      <c r="P89" s="99">
        <f>ROUNDDOWN('PRIHODI PROJ. 2023'!P89*1.034,-2)</f>
        <v>0</v>
      </c>
    </row>
    <row r="90" spans="1:16" ht="24" customHeight="1">
      <c r="A90" s="96">
        <v>7226</v>
      </c>
      <c r="B90" s="97" t="s">
        <v>25</v>
      </c>
      <c r="C90" s="98">
        <f>ROUNDDOWN('PRIHODI PROJ. 2023'!C90*1.034,-2)</f>
        <v>0</v>
      </c>
      <c r="D90" s="99">
        <f>ROUNDDOWN('PRIHODI PROJ. 2023'!D90*1.034,-2)</f>
        <v>0</v>
      </c>
      <c r="E90" s="99">
        <f>ROUNDDOWN('PRIHODI PROJ. 2023'!E90*1.034,-2)</f>
        <v>0</v>
      </c>
      <c r="F90" s="98">
        <f>ROUNDDOWN('PRIHODI PROJ. 2023'!F90*1.034,-2)</f>
        <v>0</v>
      </c>
      <c r="G90" s="99">
        <f>ROUNDDOWN('PRIHODI PROJ. 2023'!G90*1.034,-2)</f>
        <v>0</v>
      </c>
      <c r="H90" s="99">
        <f>ROUNDDOWN('PRIHODI PROJ. 2023'!H90*1.034,-2)</f>
        <v>0</v>
      </c>
      <c r="I90" s="99">
        <f>ROUNDDOWN('PRIHODI PROJ. 2023'!I90*1.034,-2)</f>
        <v>0</v>
      </c>
      <c r="J90" s="99">
        <f>ROUNDDOWN('PRIHODI PROJ. 2023'!J90*1.034,-2)</f>
        <v>0</v>
      </c>
      <c r="K90" s="99">
        <f>ROUNDDOWN('PRIHODI PROJ. 2023'!K90*1.034,-2)</f>
        <v>0</v>
      </c>
      <c r="L90" s="99">
        <f>ROUNDDOWN('PRIHODI PROJ. 2023'!L90*1.034,-2)</f>
        <v>0</v>
      </c>
      <c r="M90" s="99">
        <f>ROUNDDOWN('PRIHODI PROJ. 2023'!M90*1.034,-2)</f>
        <v>0</v>
      </c>
      <c r="N90" s="99">
        <f>ROUNDDOWN('PRIHODI PROJ. 2023'!N90*1.034,-2)</f>
        <v>0</v>
      </c>
      <c r="O90" s="157">
        <f>ROUNDDOWN('PRIHODI PROJ. 2023'!O90*1.034,-2)</f>
        <v>0</v>
      </c>
      <c r="P90" s="99">
        <f>ROUNDDOWN('PRIHODI PROJ. 2023'!P90*1.034,-2)</f>
        <v>0</v>
      </c>
    </row>
    <row r="91" spans="1:16" ht="24" customHeight="1">
      <c r="A91" s="96">
        <v>7227</v>
      </c>
      <c r="B91" s="97" t="s">
        <v>26</v>
      </c>
      <c r="C91" s="98">
        <f>ROUNDDOWN('PRIHODI PROJ. 2023'!C91*1.034,-2)</f>
        <v>0</v>
      </c>
      <c r="D91" s="99">
        <f>ROUNDDOWN('PRIHODI PROJ. 2023'!D91*1.034,-2)</f>
        <v>0</v>
      </c>
      <c r="E91" s="99">
        <f>ROUNDDOWN('PRIHODI PROJ. 2023'!E91*1.034,-2)</f>
        <v>0</v>
      </c>
      <c r="F91" s="98">
        <f>ROUNDDOWN('PRIHODI PROJ. 2023'!F91*1.034,-2)</f>
        <v>0</v>
      </c>
      <c r="G91" s="99">
        <f>ROUNDDOWN('PRIHODI PROJ. 2023'!G91*1.034,-2)</f>
        <v>0</v>
      </c>
      <c r="H91" s="99">
        <f>ROUNDDOWN('PRIHODI PROJ. 2023'!H91*1.034,-2)</f>
        <v>0</v>
      </c>
      <c r="I91" s="99">
        <f>ROUNDDOWN('PRIHODI PROJ. 2023'!I91*1.034,-2)</f>
        <v>0</v>
      </c>
      <c r="J91" s="99">
        <f>ROUNDDOWN('PRIHODI PROJ. 2023'!J91*1.034,-2)</f>
        <v>0</v>
      </c>
      <c r="K91" s="99">
        <f>ROUNDDOWN('PRIHODI PROJ. 2023'!K91*1.034,-2)</f>
        <v>0</v>
      </c>
      <c r="L91" s="99">
        <f>ROUNDDOWN('PRIHODI PROJ. 2023'!L91*1.034,-2)</f>
        <v>0</v>
      </c>
      <c r="M91" s="99">
        <f>ROUNDDOWN('PRIHODI PROJ. 2023'!M91*1.034,-2)</f>
        <v>0</v>
      </c>
      <c r="N91" s="99">
        <f>ROUNDDOWN('PRIHODI PROJ. 2023'!N91*1.034,-2)</f>
        <v>0</v>
      </c>
      <c r="O91" s="157">
        <f>ROUNDDOWN('PRIHODI PROJ. 2023'!O91*1.034,-2)</f>
        <v>0</v>
      </c>
      <c r="P91" s="99">
        <f>ROUNDDOWN('PRIHODI PROJ. 2023'!P91*1.034,-2)</f>
        <v>0</v>
      </c>
    </row>
    <row r="92" spans="1:16" s="131" customFormat="1" ht="25.9" customHeight="1">
      <c r="A92" s="93">
        <v>723</v>
      </c>
      <c r="B92" s="101" t="s">
        <v>271</v>
      </c>
      <c r="C92" s="132">
        <f>ROUNDDOWN('PRIHODI PROJ. 2023'!C92*1.034,-2)</f>
        <v>0</v>
      </c>
      <c r="D92" s="132">
        <f>ROUNDDOWN('PRIHODI PROJ. 2023'!D92*1.034,-2)</f>
        <v>0</v>
      </c>
      <c r="E92" s="132">
        <f>ROUNDDOWN('PRIHODI PROJ. 2023'!E92*1.034,-2)</f>
        <v>0</v>
      </c>
      <c r="F92" s="95">
        <f>ROUNDDOWN('PRIHODI PROJ. 2023'!F92*1.034,-2)</f>
        <v>0</v>
      </c>
      <c r="G92" s="132">
        <f>ROUNDDOWN('PRIHODI PROJ. 2023'!G92*1.034,-2)</f>
        <v>0</v>
      </c>
      <c r="H92" s="132">
        <f>ROUNDDOWN('PRIHODI PROJ. 2023'!H92*1.034,-2)</f>
        <v>0</v>
      </c>
      <c r="I92" s="132">
        <f>ROUNDDOWN('PRIHODI PROJ. 2023'!I92*1.034,-2)</f>
        <v>0</v>
      </c>
      <c r="J92" s="132">
        <f>ROUNDDOWN('PRIHODI PROJ. 2023'!J92*1.034,-2)</f>
        <v>0</v>
      </c>
      <c r="K92" s="132">
        <f>ROUNDDOWN('PRIHODI PROJ. 2023'!K92*1.034,-2)</f>
        <v>0</v>
      </c>
      <c r="L92" s="132">
        <f>ROUNDDOWN('PRIHODI PROJ. 2023'!L92*1.034,-2)</f>
        <v>0</v>
      </c>
      <c r="M92" s="132">
        <f>ROUNDDOWN('PRIHODI PROJ. 2023'!M92*1.034,-2)</f>
        <v>0</v>
      </c>
      <c r="N92" s="132">
        <f>ROUNDDOWN('PRIHODI PROJ. 2023'!N92*1.034,-2)</f>
        <v>0</v>
      </c>
      <c r="O92" s="132">
        <f>ROUNDDOWN('PRIHODI PROJ. 2023'!O92*1.034,-2)</f>
        <v>0</v>
      </c>
      <c r="P92" s="132">
        <f>ROUNDDOWN('PRIHODI PROJ. 2023'!P92*1.034,-2)</f>
        <v>0</v>
      </c>
    </row>
    <row r="93" spans="1:16" ht="24" customHeight="1">
      <c r="A93" s="96">
        <v>7231</v>
      </c>
      <c r="B93" s="97" t="s">
        <v>27</v>
      </c>
      <c r="C93" s="98">
        <f>ROUNDDOWN('PRIHODI PROJ. 2023'!C93*1.034,-2)</f>
        <v>0</v>
      </c>
      <c r="D93" s="99">
        <f>ROUNDDOWN('PRIHODI PROJ. 2023'!D93*1.034,-2)</f>
        <v>0</v>
      </c>
      <c r="E93" s="99">
        <f>ROUNDDOWN('PRIHODI PROJ. 2023'!E93*1.034,-2)</f>
        <v>0</v>
      </c>
      <c r="F93" s="98">
        <f>ROUNDDOWN('PRIHODI PROJ. 2023'!F93*1.034,-2)</f>
        <v>0</v>
      </c>
      <c r="G93" s="99">
        <f>ROUNDDOWN('PRIHODI PROJ. 2023'!G93*1.034,-2)</f>
        <v>0</v>
      </c>
      <c r="H93" s="99">
        <f>ROUNDDOWN('PRIHODI PROJ. 2023'!H93*1.034,-2)</f>
        <v>0</v>
      </c>
      <c r="I93" s="99">
        <f>ROUNDDOWN('PRIHODI PROJ. 2023'!I93*1.034,-2)</f>
        <v>0</v>
      </c>
      <c r="J93" s="99">
        <f>ROUNDDOWN('PRIHODI PROJ. 2023'!J93*1.034,-2)</f>
        <v>0</v>
      </c>
      <c r="K93" s="99">
        <f>ROUNDDOWN('PRIHODI PROJ. 2023'!K93*1.034,-2)</f>
        <v>0</v>
      </c>
      <c r="L93" s="99">
        <f>ROUNDDOWN('PRIHODI PROJ. 2023'!L93*1.034,-2)</f>
        <v>0</v>
      </c>
      <c r="M93" s="99">
        <f>ROUNDDOWN('PRIHODI PROJ. 2023'!M93*1.034,-2)</f>
        <v>0</v>
      </c>
      <c r="N93" s="99">
        <f>ROUNDDOWN('PRIHODI PROJ. 2023'!N93*1.034,-2)</f>
        <v>0</v>
      </c>
      <c r="O93" s="157">
        <f>ROUNDDOWN('PRIHODI PROJ. 2023'!O93*1.034,-2)</f>
        <v>0</v>
      </c>
      <c r="P93" s="99">
        <f>ROUNDDOWN('PRIHODI PROJ. 2023'!P93*1.034,-2)</f>
        <v>0</v>
      </c>
    </row>
    <row r="94" spans="1:16" s="131" customFormat="1" ht="25.9" customHeight="1">
      <c r="A94" s="93">
        <v>724</v>
      </c>
      <c r="B94" s="101" t="s">
        <v>272</v>
      </c>
      <c r="C94" s="132">
        <f>ROUNDDOWN('PRIHODI PROJ. 2023'!C94*1.034,-2)</f>
        <v>0</v>
      </c>
      <c r="D94" s="132">
        <f>ROUNDDOWN('PRIHODI PROJ. 2023'!D94*1.034,-2)</f>
        <v>0</v>
      </c>
      <c r="E94" s="132">
        <f>ROUNDDOWN('PRIHODI PROJ. 2023'!E94*1.034,-2)</f>
        <v>0</v>
      </c>
      <c r="F94" s="95">
        <f>ROUNDDOWN('PRIHODI PROJ. 2023'!F94*1.034,-2)</f>
        <v>0</v>
      </c>
      <c r="G94" s="132">
        <f>ROUNDDOWN('PRIHODI PROJ. 2023'!G94*1.034,-2)</f>
        <v>0</v>
      </c>
      <c r="H94" s="132">
        <f>ROUNDDOWN('PRIHODI PROJ. 2023'!H94*1.034,-2)</f>
        <v>0</v>
      </c>
      <c r="I94" s="132">
        <f>ROUNDDOWN('PRIHODI PROJ. 2023'!I94*1.034,-2)</f>
        <v>0</v>
      </c>
      <c r="J94" s="132">
        <f>ROUNDDOWN('PRIHODI PROJ. 2023'!J94*1.034,-2)</f>
        <v>0</v>
      </c>
      <c r="K94" s="132">
        <f>ROUNDDOWN('PRIHODI PROJ. 2023'!K94*1.034,-2)</f>
        <v>0</v>
      </c>
      <c r="L94" s="132">
        <f>ROUNDDOWN('PRIHODI PROJ. 2023'!L94*1.034,-2)</f>
        <v>0</v>
      </c>
      <c r="M94" s="132">
        <f>ROUNDDOWN('PRIHODI PROJ. 2023'!M94*1.034,-2)</f>
        <v>0</v>
      </c>
      <c r="N94" s="132">
        <f>ROUNDDOWN('PRIHODI PROJ. 2023'!N94*1.034,-2)</f>
        <v>0</v>
      </c>
      <c r="O94" s="132">
        <f>ROUNDDOWN('PRIHODI PROJ. 2023'!O94*1.034,-2)</f>
        <v>0</v>
      </c>
      <c r="P94" s="132">
        <f>ROUNDDOWN('PRIHODI PROJ. 2023'!P94*1.034,-2)</f>
        <v>0</v>
      </c>
    </row>
    <row r="95" spans="1:16" ht="24" customHeight="1">
      <c r="A95" s="96">
        <v>7241</v>
      </c>
      <c r="B95" s="97" t="s">
        <v>273</v>
      </c>
      <c r="C95" s="98">
        <f>ROUNDDOWN('PRIHODI PROJ. 2023'!C95*1.034,-2)</f>
        <v>0</v>
      </c>
      <c r="D95" s="99">
        <f>ROUNDDOWN('PRIHODI PROJ. 2023'!D95*1.034,-2)</f>
        <v>0</v>
      </c>
      <c r="E95" s="99">
        <f>ROUNDDOWN('PRIHODI PROJ. 2023'!E95*1.034,-2)</f>
        <v>0</v>
      </c>
      <c r="F95" s="98">
        <f>ROUNDDOWN('PRIHODI PROJ. 2023'!F95*1.034,-2)</f>
        <v>0</v>
      </c>
      <c r="G95" s="99">
        <f>ROUNDDOWN('PRIHODI PROJ. 2023'!G95*1.034,-2)</f>
        <v>0</v>
      </c>
      <c r="H95" s="99">
        <f>ROUNDDOWN('PRIHODI PROJ. 2023'!H95*1.034,-2)</f>
        <v>0</v>
      </c>
      <c r="I95" s="99">
        <f>ROUNDDOWN('PRIHODI PROJ. 2023'!I95*1.034,-2)</f>
        <v>0</v>
      </c>
      <c r="J95" s="99">
        <f>ROUNDDOWN('PRIHODI PROJ. 2023'!J95*1.034,-2)</f>
        <v>0</v>
      </c>
      <c r="K95" s="99">
        <f>ROUNDDOWN('PRIHODI PROJ. 2023'!K95*1.034,-2)</f>
        <v>0</v>
      </c>
      <c r="L95" s="99">
        <f>ROUNDDOWN('PRIHODI PROJ. 2023'!L95*1.034,-2)</f>
        <v>0</v>
      </c>
      <c r="M95" s="99">
        <f>ROUNDDOWN('PRIHODI PROJ. 2023'!M95*1.034,-2)</f>
        <v>0</v>
      </c>
      <c r="N95" s="99">
        <f>ROUNDDOWN('PRIHODI PROJ. 2023'!N95*1.034,-2)</f>
        <v>0</v>
      </c>
      <c r="O95" s="157">
        <f>ROUNDDOWN('PRIHODI PROJ. 2023'!O95*1.034,-2)</f>
        <v>0</v>
      </c>
      <c r="P95" s="99">
        <f>ROUNDDOWN('PRIHODI PROJ. 2023'!P95*1.034,-2)</f>
        <v>0</v>
      </c>
    </row>
    <row r="96" spans="1:16" ht="24" customHeight="1">
      <c r="A96" s="96">
        <v>7242</v>
      </c>
      <c r="B96" s="97" t="s">
        <v>274</v>
      </c>
      <c r="C96" s="98">
        <f>ROUNDDOWN('PRIHODI PROJ. 2023'!C96*1.034,-2)</f>
        <v>0</v>
      </c>
      <c r="D96" s="99">
        <f>ROUNDDOWN('PRIHODI PROJ. 2023'!D96*1.034,-2)</f>
        <v>0</v>
      </c>
      <c r="E96" s="99">
        <f>ROUNDDOWN('PRIHODI PROJ. 2023'!E96*1.034,-2)</f>
        <v>0</v>
      </c>
      <c r="F96" s="98">
        <f>ROUNDDOWN('PRIHODI PROJ. 2023'!F96*1.034,-2)</f>
        <v>0</v>
      </c>
      <c r="G96" s="99">
        <f>ROUNDDOWN('PRIHODI PROJ. 2023'!G96*1.034,-2)</f>
        <v>0</v>
      </c>
      <c r="H96" s="99">
        <f>ROUNDDOWN('PRIHODI PROJ. 2023'!H96*1.034,-2)</f>
        <v>0</v>
      </c>
      <c r="I96" s="99">
        <f>ROUNDDOWN('PRIHODI PROJ. 2023'!I96*1.034,-2)</f>
        <v>0</v>
      </c>
      <c r="J96" s="99">
        <f>ROUNDDOWN('PRIHODI PROJ. 2023'!J96*1.034,-2)</f>
        <v>0</v>
      </c>
      <c r="K96" s="99">
        <f>ROUNDDOWN('PRIHODI PROJ. 2023'!K96*1.034,-2)</f>
        <v>0</v>
      </c>
      <c r="L96" s="99">
        <f>ROUNDDOWN('PRIHODI PROJ. 2023'!L96*1.034,-2)</f>
        <v>0</v>
      </c>
      <c r="M96" s="99">
        <f>ROUNDDOWN('PRIHODI PROJ. 2023'!M96*1.034,-2)</f>
        <v>0</v>
      </c>
      <c r="N96" s="99">
        <f>ROUNDDOWN('PRIHODI PROJ. 2023'!N96*1.034,-2)</f>
        <v>0</v>
      </c>
      <c r="O96" s="157">
        <f>ROUNDDOWN('PRIHODI PROJ. 2023'!O96*1.034,-2)</f>
        <v>0</v>
      </c>
      <c r="P96" s="99">
        <f>ROUNDDOWN('PRIHODI PROJ. 2023'!P96*1.034,-2)</f>
        <v>0</v>
      </c>
    </row>
    <row r="97" spans="1:16" ht="24" customHeight="1">
      <c r="A97" s="96">
        <v>7243</v>
      </c>
      <c r="B97" s="97" t="s">
        <v>275</v>
      </c>
      <c r="C97" s="98">
        <f>ROUNDDOWN('PRIHODI PROJ. 2023'!C97*1.034,-2)</f>
        <v>0</v>
      </c>
      <c r="D97" s="99">
        <f>ROUNDDOWN('PRIHODI PROJ. 2023'!D97*1.034,-2)</f>
        <v>0</v>
      </c>
      <c r="E97" s="99">
        <f>ROUNDDOWN('PRIHODI PROJ. 2023'!E97*1.034,-2)</f>
        <v>0</v>
      </c>
      <c r="F97" s="98">
        <f>ROUNDDOWN('PRIHODI PROJ. 2023'!F97*1.034,-2)</f>
        <v>0</v>
      </c>
      <c r="G97" s="99">
        <f>ROUNDDOWN('PRIHODI PROJ. 2023'!G97*1.034,-2)</f>
        <v>0</v>
      </c>
      <c r="H97" s="99">
        <f>ROUNDDOWN('PRIHODI PROJ. 2023'!H97*1.034,-2)</f>
        <v>0</v>
      </c>
      <c r="I97" s="99">
        <f>ROUNDDOWN('PRIHODI PROJ. 2023'!I97*1.034,-2)</f>
        <v>0</v>
      </c>
      <c r="J97" s="99">
        <f>ROUNDDOWN('PRIHODI PROJ. 2023'!J97*1.034,-2)</f>
        <v>0</v>
      </c>
      <c r="K97" s="99">
        <f>ROUNDDOWN('PRIHODI PROJ. 2023'!K97*1.034,-2)</f>
        <v>0</v>
      </c>
      <c r="L97" s="99">
        <f>ROUNDDOWN('PRIHODI PROJ. 2023'!L97*1.034,-2)</f>
        <v>0</v>
      </c>
      <c r="M97" s="99">
        <f>ROUNDDOWN('PRIHODI PROJ. 2023'!M97*1.034,-2)</f>
        <v>0</v>
      </c>
      <c r="N97" s="99">
        <f>ROUNDDOWN('PRIHODI PROJ. 2023'!N97*1.034,-2)</f>
        <v>0</v>
      </c>
      <c r="O97" s="157">
        <f>ROUNDDOWN('PRIHODI PROJ. 2023'!O97*1.034,-2)</f>
        <v>0</v>
      </c>
      <c r="P97" s="99">
        <f>ROUNDDOWN('PRIHODI PROJ. 2023'!P97*1.034,-2)</f>
        <v>0</v>
      </c>
    </row>
    <row r="98" spans="1:16" ht="24" customHeight="1">
      <c r="A98" s="96">
        <v>7244</v>
      </c>
      <c r="B98" s="97" t="s">
        <v>276</v>
      </c>
      <c r="C98" s="98">
        <f>ROUNDDOWN('PRIHODI PROJ. 2023'!C98*1.034,-2)</f>
        <v>0</v>
      </c>
      <c r="D98" s="99">
        <f>ROUNDDOWN('PRIHODI PROJ. 2023'!D98*1.034,-2)</f>
        <v>0</v>
      </c>
      <c r="E98" s="99">
        <f>ROUNDDOWN('PRIHODI PROJ. 2023'!E98*1.034,-2)</f>
        <v>0</v>
      </c>
      <c r="F98" s="98">
        <f>ROUNDDOWN('PRIHODI PROJ. 2023'!F98*1.034,-2)</f>
        <v>0</v>
      </c>
      <c r="G98" s="99">
        <f>ROUNDDOWN('PRIHODI PROJ. 2023'!G98*1.034,-2)</f>
        <v>0</v>
      </c>
      <c r="H98" s="99">
        <f>ROUNDDOWN('PRIHODI PROJ. 2023'!H98*1.034,-2)</f>
        <v>0</v>
      </c>
      <c r="I98" s="99">
        <f>ROUNDDOWN('PRIHODI PROJ. 2023'!I98*1.034,-2)</f>
        <v>0</v>
      </c>
      <c r="J98" s="99">
        <f>ROUNDDOWN('PRIHODI PROJ. 2023'!J98*1.034,-2)</f>
        <v>0</v>
      </c>
      <c r="K98" s="99">
        <f>ROUNDDOWN('PRIHODI PROJ. 2023'!K98*1.034,-2)</f>
        <v>0</v>
      </c>
      <c r="L98" s="99">
        <f>ROUNDDOWN('PRIHODI PROJ. 2023'!L98*1.034,-2)</f>
        <v>0</v>
      </c>
      <c r="M98" s="99">
        <f>ROUNDDOWN('PRIHODI PROJ. 2023'!M98*1.034,-2)</f>
        <v>0</v>
      </c>
      <c r="N98" s="99">
        <f>ROUNDDOWN('PRIHODI PROJ. 2023'!N98*1.034,-2)</f>
        <v>0</v>
      </c>
      <c r="O98" s="157">
        <f>ROUNDDOWN('PRIHODI PROJ. 2023'!O98*1.034,-2)</f>
        <v>0</v>
      </c>
      <c r="P98" s="99">
        <f>ROUNDDOWN('PRIHODI PROJ. 2023'!P98*1.034,-2)</f>
        <v>0</v>
      </c>
    </row>
    <row r="99" spans="1:16" s="131" customFormat="1" ht="25.9" customHeight="1">
      <c r="A99" s="93">
        <v>726</v>
      </c>
      <c r="B99" s="94" t="s">
        <v>277</v>
      </c>
      <c r="C99" s="132">
        <f>ROUNDDOWN('PRIHODI PROJ. 2023'!C99*1.034,-2)</f>
        <v>0</v>
      </c>
      <c r="D99" s="132">
        <f>ROUNDDOWN('PRIHODI PROJ. 2023'!D99*1.034,-2)</f>
        <v>0</v>
      </c>
      <c r="E99" s="132">
        <f>ROUNDDOWN('PRIHODI PROJ. 2023'!E99*1.034,-2)</f>
        <v>0</v>
      </c>
      <c r="F99" s="95">
        <f>ROUNDDOWN('PRIHODI PROJ. 2023'!F99*1.034,-2)</f>
        <v>0</v>
      </c>
      <c r="G99" s="132">
        <f>ROUNDDOWN('PRIHODI PROJ. 2023'!G99*1.034,-2)</f>
        <v>0</v>
      </c>
      <c r="H99" s="132">
        <f>ROUNDDOWN('PRIHODI PROJ. 2023'!H99*1.034,-2)</f>
        <v>0</v>
      </c>
      <c r="I99" s="132">
        <f>ROUNDDOWN('PRIHODI PROJ. 2023'!I99*1.034,-2)</f>
        <v>0</v>
      </c>
      <c r="J99" s="132">
        <f>ROUNDDOWN('PRIHODI PROJ. 2023'!J99*1.034,-2)</f>
        <v>0</v>
      </c>
      <c r="K99" s="132">
        <f>ROUNDDOWN('PRIHODI PROJ. 2023'!K99*1.034,-2)</f>
        <v>0</v>
      </c>
      <c r="L99" s="132">
        <f>ROUNDDOWN('PRIHODI PROJ. 2023'!L99*1.034,-2)</f>
        <v>0</v>
      </c>
      <c r="M99" s="132">
        <f>ROUNDDOWN('PRIHODI PROJ. 2023'!M99*1.034,-2)</f>
        <v>0</v>
      </c>
      <c r="N99" s="132">
        <f>ROUNDDOWN('PRIHODI PROJ. 2023'!N99*1.034,-2)</f>
        <v>0</v>
      </c>
      <c r="O99" s="132">
        <f>ROUNDDOWN('PRIHODI PROJ. 2023'!O99*1.034,-2)</f>
        <v>0</v>
      </c>
      <c r="P99" s="132">
        <f>ROUNDDOWN('PRIHODI PROJ. 2023'!P99*1.034,-2)</f>
        <v>0</v>
      </c>
    </row>
    <row r="100" spans="1:16" ht="24" customHeight="1">
      <c r="A100" s="96">
        <v>7262</v>
      </c>
      <c r="B100" s="97" t="s">
        <v>28</v>
      </c>
      <c r="C100" s="98">
        <f>ROUNDDOWN('PRIHODI PROJ. 2023'!C100*1.034,-2)</f>
        <v>0</v>
      </c>
      <c r="D100" s="99">
        <f>ROUNDDOWN('PRIHODI PROJ. 2023'!D100*1.034,-2)</f>
        <v>0</v>
      </c>
      <c r="E100" s="99">
        <f>ROUNDDOWN('PRIHODI PROJ. 2023'!E100*1.034,-2)</f>
        <v>0</v>
      </c>
      <c r="F100" s="98">
        <f>ROUNDDOWN('PRIHODI PROJ. 2023'!F100*1.034,-2)</f>
        <v>0</v>
      </c>
      <c r="G100" s="99">
        <f>ROUNDDOWN('PRIHODI PROJ. 2023'!G100*1.034,-2)</f>
        <v>0</v>
      </c>
      <c r="H100" s="99">
        <f>ROUNDDOWN('PRIHODI PROJ. 2023'!H100*1.034,-2)</f>
        <v>0</v>
      </c>
      <c r="I100" s="99">
        <f>ROUNDDOWN('PRIHODI PROJ. 2023'!I100*1.034,-2)</f>
        <v>0</v>
      </c>
      <c r="J100" s="99">
        <f>ROUNDDOWN('PRIHODI PROJ. 2023'!J100*1.034,-2)</f>
        <v>0</v>
      </c>
      <c r="K100" s="99">
        <f>ROUNDDOWN('PRIHODI PROJ. 2023'!K100*1.034,-2)</f>
        <v>0</v>
      </c>
      <c r="L100" s="99">
        <f>ROUNDDOWN('PRIHODI PROJ. 2023'!L100*1.034,-2)</f>
        <v>0</v>
      </c>
      <c r="M100" s="99">
        <f>ROUNDDOWN('PRIHODI PROJ. 2023'!M100*1.034,-2)</f>
        <v>0</v>
      </c>
      <c r="N100" s="99">
        <f>ROUNDDOWN('PRIHODI PROJ. 2023'!N100*1.034,-2)</f>
        <v>0</v>
      </c>
      <c r="O100" s="157">
        <f>ROUNDDOWN('PRIHODI PROJ. 2023'!O100*1.034,-2)</f>
        <v>0</v>
      </c>
      <c r="P100" s="99">
        <f>ROUNDDOWN('PRIHODI PROJ. 2023'!P100*1.034,-2)</f>
        <v>0</v>
      </c>
    </row>
    <row r="101" spans="1:16" ht="24" customHeight="1">
      <c r="A101" s="96">
        <v>7263</v>
      </c>
      <c r="B101" s="97" t="s">
        <v>278</v>
      </c>
      <c r="C101" s="98">
        <f>ROUNDDOWN('PRIHODI PROJ. 2023'!C101*1.034,-2)</f>
        <v>0</v>
      </c>
      <c r="D101" s="99">
        <f>ROUNDDOWN('PRIHODI PROJ. 2023'!D101*1.034,-2)</f>
        <v>0</v>
      </c>
      <c r="E101" s="99">
        <f>ROUNDDOWN('PRIHODI PROJ. 2023'!E101*1.034,-2)</f>
        <v>0</v>
      </c>
      <c r="F101" s="98">
        <f>ROUNDDOWN('PRIHODI PROJ. 2023'!F101*1.034,-2)</f>
        <v>0</v>
      </c>
      <c r="G101" s="99">
        <f>ROUNDDOWN('PRIHODI PROJ. 2023'!G101*1.034,-2)</f>
        <v>0</v>
      </c>
      <c r="H101" s="99">
        <f>ROUNDDOWN('PRIHODI PROJ. 2023'!H101*1.034,-2)</f>
        <v>0</v>
      </c>
      <c r="I101" s="99">
        <f>ROUNDDOWN('PRIHODI PROJ. 2023'!I101*1.034,-2)</f>
        <v>0</v>
      </c>
      <c r="J101" s="99">
        <f>ROUNDDOWN('PRIHODI PROJ. 2023'!J101*1.034,-2)</f>
        <v>0</v>
      </c>
      <c r="K101" s="99">
        <f>ROUNDDOWN('PRIHODI PROJ. 2023'!K101*1.034,-2)</f>
        <v>0</v>
      </c>
      <c r="L101" s="99">
        <f>ROUNDDOWN('PRIHODI PROJ. 2023'!L101*1.034,-2)</f>
        <v>0</v>
      </c>
      <c r="M101" s="99">
        <f>ROUNDDOWN('PRIHODI PROJ. 2023'!M101*1.034,-2)</f>
        <v>0</v>
      </c>
      <c r="N101" s="99">
        <f>ROUNDDOWN('PRIHODI PROJ. 2023'!N101*1.034,-2)</f>
        <v>0</v>
      </c>
      <c r="O101" s="157">
        <f>ROUNDDOWN('PRIHODI PROJ. 2023'!O101*1.034,-2)</f>
        <v>0</v>
      </c>
      <c r="P101" s="99">
        <f>ROUNDDOWN('PRIHODI PROJ. 2023'!P101*1.034,-2)</f>
        <v>0</v>
      </c>
    </row>
    <row r="102" spans="1:16" ht="24" customHeight="1">
      <c r="A102" s="96">
        <v>7264</v>
      </c>
      <c r="B102" s="97" t="s">
        <v>279</v>
      </c>
      <c r="C102" s="98">
        <f>ROUNDDOWN('PRIHODI PROJ. 2023'!C102*1.034,-2)</f>
        <v>0</v>
      </c>
      <c r="D102" s="99">
        <f>ROUNDDOWN('PRIHODI PROJ. 2023'!D102*1.034,-2)</f>
        <v>0</v>
      </c>
      <c r="E102" s="99">
        <f>ROUNDDOWN('PRIHODI PROJ. 2023'!E102*1.034,-2)</f>
        <v>0</v>
      </c>
      <c r="F102" s="98">
        <f>ROUNDDOWN('PRIHODI PROJ. 2023'!F102*1.034,-2)</f>
        <v>0</v>
      </c>
      <c r="G102" s="99">
        <f>ROUNDDOWN('PRIHODI PROJ. 2023'!G102*1.034,-2)</f>
        <v>0</v>
      </c>
      <c r="H102" s="99">
        <f>ROUNDDOWN('PRIHODI PROJ. 2023'!H102*1.034,-2)</f>
        <v>0</v>
      </c>
      <c r="I102" s="99">
        <f>ROUNDDOWN('PRIHODI PROJ. 2023'!I102*1.034,-2)</f>
        <v>0</v>
      </c>
      <c r="J102" s="99">
        <f>ROUNDDOWN('PRIHODI PROJ. 2023'!J102*1.034,-2)</f>
        <v>0</v>
      </c>
      <c r="K102" s="99">
        <f>ROUNDDOWN('PRIHODI PROJ. 2023'!K102*1.034,-2)</f>
        <v>0</v>
      </c>
      <c r="L102" s="99">
        <f>ROUNDDOWN('PRIHODI PROJ. 2023'!L102*1.034,-2)</f>
        <v>0</v>
      </c>
      <c r="M102" s="99">
        <f>ROUNDDOWN('PRIHODI PROJ. 2023'!M102*1.034,-2)</f>
        <v>0</v>
      </c>
      <c r="N102" s="99">
        <f>ROUNDDOWN('PRIHODI PROJ. 2023'!N102*1.034,-2)</f>
        <v>0</v>
      </c>
      <c r="O102" s="157">
        <f>ROUNDDOWN('PRIHODI PROJ. 2023'!O102*1.034,-2)</f>
        <v>0</v>
      </c>
      <c r="P102" s="99">
        <f>ROUNDDOWN('PRIHODI PROJ. 2023'!P102*1.034,-2)</f>
        <v>0</v>
      </c>
    </row>
    <row r="103" spans="1:16" s="131" customFormat="1" ht="25.9" customHeight="1">
      <c r="A103" s="93">
        <v>73</v>
      </c>
      <c r="B103" s="94" t="s">
        <v>280</v>
      </c>
      <c r="C103" s="132">
        <f>ROUNDDOWN('PRIHODI PROJ. 2023'!C103*1.034,-2)</f>
        <v>0</v>
      </c>
      <c r="D103" s="132">
        <f>ROUNDDOWN('PRIHODI PROJ. 2023'!D103*1.034,-2)</f>
        <v>0</v>
      </c>
      <c r="E103" s="132">
        <f>ROUNDDOWN('PRIHODI PROJ. 2023'!E103*1.034,-2)</f>
        <v>0</v>
      </c>
      <c r="F103" s="95">
        <f>ROUNDDOWN('PRIHODI PROJ. 2023'!F103*1.034,-2)</f>
        <v>0</v>
      </c>
      <c r="G103" s="132">
        <f>ROUNDDOWN('PRIHODI PROJ. 2023'!G103*1.034,-2)</f>
        <v>0</v>
      </c>
      <c r="H103" s="132">
        <f>ROUNDDOWN('PRIHODI PROJ. 2023'!H103*1.034,-2)</f>
        <v>0</v>
      </c>
      <c r="I103" s="132">
        <f>ROUNDDOWN('PRIHODI PROJ. 2023'!I103*1.034,-2)</f>
        <v>0</v>
      </c>
      <c r="J103" s="132">
        <f>ROUNDDOWN('PRIHODI PROJ. 2023'!J103*1.034,-2)</f>
        <v>0</v>
      </c>
      <c r="K103" s="132">
        <f>ROUNDDOWN('PRIHODI PROJ. 2023'!K103*1.034,-2)</f>
        <v>0</v>
      </c>
      <c r="L103" s="132">
        <f>ROUNDDOWN('PRIHODI PROJ. 2023'!L103*1.034,-2)</f>
        <v>0</v>
      </c>
      <c r="M103" s="132">
        <f>ROUNDDOWN('PRIHODI PROJ. 2023'!M103*1.034,-2)</f>
        <v>0</v>
      </c>
      <c r="N103" s="132">
        <f>ROUNDDOWN('PRIHODI PROJ. 2023'!N103*1.034,-2)</f>
        <v>0</v>
      </c>
      <c r="O103" s="132">
        <f>ROUNDDOWN('PRIHODI PROJ. 2023'!O103*1.034,-2)</f>
        <v>0</v>
      </c>
      <c r="P103" s="132">
        <f>ROUNDDOWN('PRIHODI PROJ. 2023'!P103*1.034,-2)</f>
        <v>0</v>
      </c>
    </row>
    <row r="104" spans="1:16" s="131" customFormat="1" ht="25.9" customHeight="1">
      <c r="A104" s="93">
        <v>731</v>
      </c>
      <c r="B104" s="94" t="s">
        <v>280</v>
      </c>
      <c r="C104" s="132">
        <f>ROUNDDOWN('PRIHODI PROJ. 2023'!C104*1.034,-2)</f>
        <v>0</v>
      </c>
      <c r="D104" s="132">
        <f>ROUNDDOWN('PRIHODI PROJ. 2023'!D104*1.034,-2)</f>
        <v>0</v>
      </c>
      <c r="E104" s="132">
        <f>ROUNDDOWN('PRIHODI PROJ. 2023'!E104*1.034,-2)</f>
        <v>0</v>
      </c>
      <c r="F104" s="95">
        <f>ROUNDDOWN('PRIHODI PROJ. 2023'!F104*1.034,-2)</f>
        <v>0</v>
      </c>
      <c r="G104" s="132">
        <f>ROUNDDOWN('PRIHODI PROJ. 2023'!G104*1.034,-2)</f>
        <v>0</v>
      </c>
      <c r="H104" s="132">
        <f>ROUNDDOWN('PRIHODI PROJ. 2023'!H104*1.034,-2)</f>
        <v>0</v>
      </c>
      <c r="I104" s="132">
        <f>ROUNDDOWN('PRIHODI PROJ. 2023'!I104*1.034,-2)</f>
        <v>0</v>
      </c>
      <c r="J104" s="132">
        <f>ROUNDDOWN('PRIHODI PROJ. 2023'!J104*1.034,-2)</f>
        <v>0</v>
      </c>
      <c r="K104" s="132">
        <f>ROUNDDOWN('PRIHODI PROJ. 2023'!K104*1.034,-2)</f>
        <v>0</v>
      </c>
      <c r="L104" s="132">
        <f>ROUNDDOWN('PRIHODI PROJ. 2023'!L104*1.034,-2)</f>
        <v>0</v>
      </c>
      <c r="M104" s="132">
        <f>ROUNDDOWN('PRIHODI PROJ. 2023'!M104*1.034,-2)</f>
        <v>0</v>
      </c>
      <c r="N104" s="132">
        <f>ROUNDDOWN('PRIHODI PROJ. 2023'!N104*1.034,-2)</f>
        <v>0</v>
      </c>
      <c r="O104" s="132">
        <f>ROUNDDOWN('PRIHODI PROJ. 2023'!O104*1.034,-2)</f>
        <v>0</v>
      </c>
      <c r="P104" s="132">
        <f>ROUNDDOWN('PRIHODI PROJ. 2023'!P104*1.034,-2)</f>
        <v>0</v>
      </c>
    </row>
    <row r="105" spans="1:16" ht="24" customHeight="1">
      <c r="A105" s="106">
        <v>7312</v>
      </c>
      <c r="B105" s="107" t="s">
        <v>29</v>
      </c>
      <c r="C105" s="98">
        <f>ROUNDDOWN('PRIHODI PROJ. 2023'!C105*1.034,-2)</f>
        <v>0</v>
      </c>
      <c r="D105" s="99">
        <f>ROUNDDOWN('PRIHODI PROJ. 2023'!D105*1.034,-2)</f>
        <v>0</v>
      </c>
      <c r="E105" s="99">
        <f>ROUNDDOWN('PRIHODI PROJ. 2023'!E105*1.034,-2)</f>
        <v>0</v>
      </c>
      <c r="F105" s="98">
        <f>ROUNDDOWN('PRIHODI PROJ. 2023'!F105*1.034,-2)</f>
        <v>0</v>
      </c>
      <c r="G105" s="99">
        <f>ROUNDDOWN('PRIHODI PROJ. 2023'!G105*1.034,-2)</f>
        <v>0</v>
      </c>
      <c r="H105" s="99">
        <f>ROUNDDOWN('PRIHODI PROJ. 2023'!H105*1.034,-2)</f>
        <v>0</v>
      </c>
      <c r="I105" s="99">
        <f>ROUNDDOWN('PRIHODI PROJ. 2023'!I105*1.034,-2)</f>
        <v>0</v>
      </c>
      <c r="J105" s="99">
        <f>ROUNDDOWN('PRIHODI PROJ. 2023'!J105*1.034,-2)</f>
        <v>0</v>
      </c>
      <c r="K105" s="99">
        <f>ROUNDDOWN('PRIHODI PROJ. 2023'!K105*1.034,-2)</f>
        <v>0</v>
      </c>
      <c r="L105" s="99">
        <f>ROUNDDOWN('PRIHODI PROJ. 2023'!L105*1.034,-2)</f>
        <v>0</v>
      </c>
      <c r="M105" s="99">
        <f>ROUNDDOWN('PRIHODI PROJ. 2023'!M105*1.034,-2)</f>
        <v>0</v>
      </c>
      <c r="N105" s="99">
        <f>ROUNDDOWN('PRIHODI PROJ. 2023'!N105*1.034,-2)</f>
        <v>0</v>
      </c>
      <c r="O105" s="100">
        <f>ROUNDDOWN('PRIHODI PROJ. 2023'!O105*1.034,-2)</f>
        <v>0</v>
      </c>
      <c r="P105" s="99">
        <f>ROUNDDOWN('PRIHODI PROJ. 2023'!P105*1.034,-2)</f>
        <v>0</v>
      </c>
    </row>
    <row r="106" spans="1:16" ht="25.9" customHeight="1">
      <c r="A106" s="117">
        <v>92212</v>
      </c>
      <c r="B106" s="118" t="s">
        <v>281</v>
      </c>
      <c r="C106" s="113">
        <f>ROUNDDOWN('PRIHODI PROJ. 2023'!C106*1.034,-2)</f>
        <v>0</v>
      </c>
      <c r="D106" s="114">
        <f>ROUNDDOWN('PRIHODI PROJ. 2023'!D106*1.034,-2)</f>
        <v>0</v>
      </c>
      <c r="E106" s="114">
        <f>ROUNDDOWN('PRIHODI PROJ. 2023'!E106*1.034,-2)</f>
        <v>0</v>
      </c>
      <c r="F106" s="113">
        <f>ROUNDDOWN('PRIHODI PROJ. 2023'!F106*1.034,-2)</f>
        <v>0</v>
      </c>
      <c r="G106" s="114">
        <f>ROUNDDOWN('PRIHODI PROJ. 2023'!G106*1.034,-2)</f>
        <v>0</v>
      </c>
      <c r="H106" s="114">
        <f>ROUNDDOWN('PRIHODI PROJ. 2023'!H106*1.034,-2)</f>
        <v>0</v>
      </c>
      <c r="I106" s="114">
        <f>ROUNDDOWN('PRIHODI PROJ. 2023'!I106*1.034,-2)</f>
        <v>0</v>
      </c>
      <c r="J106" s="114">
        <f>ROUNDDOWN('PRIHODI PROJ. 2023'!J106*1.034,-2)</f>
        <v>0</v>
      </c>
      <c r="K106" s="114">
        <f>ROUNDDOWN('PRIHODI PROJ. 2023'!K106*1.034,-2)</f>
        <v>0</v>
      </c>
      <c r="L106" s="114">
        <f>ROUNDDOWN('PRIHODI PROJ. 2023'!L106*1.034,-2)</f>
        <v>0</v>
      </c>
      <c r="M106" s="114">
        <f>ROUNDDOWN('PRIHODI PROJ. 2023'!M106*1.034,-2)</f>
        <v>0</v>
      </c>
      <c r="N106" s="114">
        <f>ROUNDDOWN('PRIHODI PROJ. 2023'!N106*1.034,-2)</f>
        <v>0</v>
      </c>
      <c r="O106" s="114">
        <f>ROUNDDOWN('PRIHODI PROJ. 2023'!O106*1.034,-2)</f>
        <v>0</v>
      </c>
      <c r="P106" s="114">
        <f>ROUNDDOWN('PRIHODI PROJ. 2023'!P106*1.034,-2)</f>
        <v>0</v>
      </c>
    </row>
    <row r="107" spans="1:16" ht="25.9" customHeight="1">
      <c r="A107" s="117">
        <v>92222</v>
      </c>
      <c r="B107" s="118" t="s">
        <v>282</v>
      </c>
      <c r="C107" s="113">
        <f>ROUNDDOWN('PRIHODI PROJ. 2023'!C107*1.034,-2)</f>
        <v>0</v>
      </c>
      <c r="D107" s="114">
        <f>ROUNDDOWN('PRIHODI PROJ. 2023'!D107*1.034,-2)</f>
        <v>0</v>
      </c>
      <c r="E107" s="114">
        <f>ROUNDDOWN('PRIHODI PROJ. 2023'!E107*1.034,-2)</f>
        <v>0</v>
      </c>
      <c r="F107" s="113">
        <f>ROUNDDOWN('PRIHODI PROJ. 2023'!F107*1.034,-2)</f>
        <v>0</v>
      </c>
      <c r="G107" s="114">
        <f>ROUNDDOWN('PRIHODI PROJ. 2023'!G107*1.034,-2)</f>
        <v>0</v>
      </c>
      <c r="H107" s="114">
        <f>ROUNDDOWN('PRIHODI PROJ. 2023'!H107*1.034,-2)</f>
        <v>0</v>
      </c>
      <c r="I107" s="114">
        <f>ROUNDDOWN('PRIHODI PROJ. 2023'!I107*1.034,-2)</f>
        <v>0</v>
      </c>
      <c r="J107" s="114">
        <f>ROUNDDOWN('PRIHODI PROJ. 2023'!J107*1.034,-2)</f>
        <v>0</v>
      </c>
      <c r="K107" s="114">
        <f>ROUNDDOWN('PRIHODI PROJ. 2023'!K107*1.034,-2)</f>
        <v>0</v>
      </c>
      <c r="L107" s="114">
        <f>ROUNDDOWN('PRIHODI PROJ. 2023'!L107*1.034,-2)</f>
        <v>0</v>
      </c>
      <c r="M107" s="114">
        <f>ROUNDDOWN('PRIHODI PROJ. 2023'!M107*1.034,-2)</f>
        <v>0</v>
      </c>
      <c r="N107" s="114">
        <f>ROUNDDOWN('PRIHODI PROJ. 2023'!N107*1.034,-2)</f>
        <v>0</v>
      </c>
      <c r="O107" s="114">
        <f>ROUNDDOWN('PRIHODI PROJ. 2023'!O107*1.034,-2)</f>
        <v>0</v>
      </c>
      <c r="P107" s="114">
        <f>ROUNDDOWN('PRIHODI PROJ. 2023'!P107*1.034,-2)</f>
        <v>0</v>
      </c>
    </row>
    <row r="108" spans="1:16" s="131" customFormat="1" ht="25.9" customHeight="1">
      <c r="A108" s="306" t="s">
        <v>283</v>
      </c>
      <c r="B108" s="307"/>
      <c r="C108" s="132">
        <f>ROUNDDOWN('PRIHODI PROJ. 2023'!C108*1.034,-2)</f>
        <v>10425900</v>
      </c>
      <c r="D108" s="132">
        <f>ROUNDDOWN('PRIHODI PROJ. 2023'!D108*1.034,-2)</f>
        <v>1744700</v>
      </c>
      <c r="E108" s="132">
        <f>ROUNDDOWN('PRIHODI PROJ. 2023'!E108*1.034,-2)</f>
        <v>131300</v>
      </c>
      <c r="F108" s="132">
        <f>ROUNDDOWN('PRIHODI PROJ. 2023'!F108*1.034,-2)</f>
        <v>8549700</v>
      </c>
      <c r="G108" s="132">
        <f>ROUNDDOWN('PRIHODI PROJ. 2023'!G108*1.034,-2)</f>
        <v>0</v>
      </c>
      <c r="H108" s="132">
        <f>ROUNDDOWN('PRIHODI PROJ. 2023'!H108*1.034,-2)</f>
        <v>24700</v>
      </c>
      <c r="I108" s="132">
        <f>ROUNDDOWN('PRIHODI PROJ. 2023'!I108*1.034,-2)</f>
        <v>8372000</v>
      </c>
      <c r="J108" s="132">
        <f>ROUNDDOWN('PRIHODI PROJ. 2023'!J108*1.034,-2)</f>
        <v>0</v>
      </c>
      <c r="K108" s="132">
        <f>ROUNDDOWN('PRIHODI PROJ. 2023'!K108*1.034,-2)</f>
        <v>136600</v>
      </c>
      <c r="L108" s="132">
        <f>ROUNDDOWN('PRIHODI PROJ. 2023'!L108*1.034,-2)</f>
        <v>0</v>
      </c>
      <c r="M108" s="132">
        <f>ROUNDDOWN('PRIHODI PROJ. 2023'!M108*1.034,-2)</f>
        <v>0</v>
      </c>
      <c r="N108" s="132">
        <f>ROUNDDOWN('PRIHODI PROJ. 2023'!N108*1.034,-2)</f>
        <v>16100</v>
      </c>
      <c r="O108" s="132">
        <f>ROUNDDOWN('PRIHODI PROJ. 2023'!O108*1.034,-2)</f>
        <v>0</v>
      </c>
      <c r="P108" s="132">
        <f>ROUNDDOWN('PRIHODI PROJ. 2023'!P108*1.034,-2)</f>
        <v>0</v>
      </c>
    </row>
    <row r="109" spans="1:16" s="135" customFormat="1" ht="25.9" customHeight="1">
      <c r="A109" s="119" t="s">
        <v>284</v>
      </c>
      <c r="B109" s="120" t="s">
        <v>285</v>
      </c>
      <c r="C109" s="113">
        <f>ROUNDDOWN('PRIHODI PROJ. 2023'!C109*1.034,-2)</f>
        <v>403500</v>
      </c>
      <c r="D109" s="121">
        <f>ROUNDDOWN('PRIHODI PROJ. 2023'!D109*1.034,-2)</f>
        <v>0</v>
      </c>
      <c r="E109" s="121">
        <f>ROUNDDOWN('PRIHODI PROJ. 2023'!E109*1.034,-2)</f>
        <v>0</v>
      </c>
      <c r="F109" s="121">
        <f>ROUNDDOWN('PRIHODI PROJ. 2023'!F109*1.034,-2)</f>
        <v>403500</v>
      </c>
      <c r="G109" s="121">
        <f>ROUNDDOWN('PRIHODI PROJ. 2023'!G109*1.034,-2)</f>
        <v>0</v>
      </c>
      <c r="H109" s="121">
        <f>ROUNDDOWN('PRIHODI PROJ. 2023'!H109*1.034,-2)</f>
        <v>53700</v>
      </c>
      <c r="I109" s="121">
        <f>ROUNDDOWN('PRIHODI PROJ. 2023'!I109*1.034,-2)</f>
        <v>208700</v>
      </c>
      <c r="J109" s="121">
        <f>ROUNDDOWN('PRIHODI PROJ. 2023'!J109*1.034,-2)</f>
        <v>0</v>
      </c>
      <c r="K109" s="121">
        <f>ROUNDDOWN('PRIHODI PROJ. 2023'!K109*1.034,-2)</f>
        <v>140900</v>
      </c>
      <c r="L109" s="121">
        <f>ROUNDDOWN('PRIHODI PROJ. 2023'!L109*1.034,-2)</f>
        <v>0</v>
      </c>
      <c r="M109" s="121">
        <f>ROUNDDOWN('PRIHODI PROJ. 2023'!M109*1.034,-2)</f>
        <v>0</v>
      </c>
      <c r="N109" s="121">
        <f>ROUNDDOWN('PRIHODI PROJ. 2023'!N109*1.034,-2)</f>
        <v>0</v>
      </c>
      <c r="O109" s="121">
        <f>ROUNDDOWN('PRIHODI PROJ. 2023'!O109*1.034,-2)</f>
        <v>0</v>
      </c>
      <c r="P109" s="121">
        <f>ROUNDDOWN('PRIHODI PROJ. 2023'!P109*1.034,-2)</f>
        <v>0</v>
      </c>
    </row>
    <row r="110" spans="1:16" s="131" customFormat="1" ht="25.9" customHeight="1">
      <c r="A110" s="306" t="s">
        <v>286</v>
      </c>
      <c r="B110" s="307"/>
      <c r="C110" s="132">
        <f>ROUNDDOWN('PRIHODI PROJ. 2023'!C110*1.034,-2)</f>
        <v>10829500</v>
      </c>
      <c r="D110" s="132">
        <f>ROUNDDOWN('PRIHODI PROJ. 2023'!D110*1.034,-2)</f>
        <v>1744700</v>
      </c>
      <c r="E110" s="132">
        <f>ROUNDDOWN('PRIHODI PROJ. 2023'!E110*1.034,-2)</f>
        <v>131300</v>
      </c>
      <c r="F110" s="132">
        <f>ROUNDDOWN('PRIHODI PROJ. 2023'!F110*1.034,-2)</f>
        <v>8953400</v>
      </c>
      <c r="G110" s="132">
        <f>ROUNDDOWN('PRIHODI PROJ. 2023'!G110*1.034,-2)</f>
        <v>0</v>
      </c>
      <c r="H110" s="132">
        <f>ROUNDDOWN('PRIHODI PROJ. 2023'!H110*1.034,-2)</f>
        <v>78400</v>
      </c>
      <c r="I110" s="132">
        <f>ROUNDDOWN('PRIHODI PROJ. 2023'!I110*1.034,-2)</f>
        <v>8580900</v>
      </c>
      <c r="J110" s="132">
        <f>ROUNDDOWN('PRIHODI PROJ. 2023'!J110*1.034,-2)</f>
        <v>0</v>
      </c>
      <c r="K110" s="132">
        <f>ROUNDDOWN('PRIHODI PROJ. 2023'!K110*1.034,-2)</f>
        <v>277600</v>
      </c>
      <c r="L110" s="132">
        <f>ROUNDDOWN('PRIHODI PROJ. 2023'!L110*1.034,-2)</f>
        <v>0</v>
      </c>
      <c r="M110" s="132">
        <f>ROUNDDOWN('PRIHODI PROJ. 2023'!M110*1.034,-2)</f>
        <v>0</v>
      </c>
      <c r="N110" s="132">
        <f>ROUNDDOWN('PRIHODI PROJ. 2023'!N110*1.034,-2)</f>
        <v>16100</v>
      </c>
      <c r="O110" s="132">
        <f>ROUNDDOWN('PRIHODI PROJ. 2023'!O110*1.034,-2)</f>
        <v>0</v>
      </c>
      <c r="P110" s="132">
        <f>ROUNDDOWN('PRIHODI PROJ. 2023'!P110*1.034,-2)</f>
        <v>0</v>
      </c>
    </row>
    <row r="111" spans="1:16" s="131" customFormat="1" ht="25.9" customHeight="1">
      <c r="A111" s="93">
        <v>8</v>
      </c>
      <c r="B111" s="94" t="s">
        <v>287</v>
      </c>
      <c r="C111" s="132">
        <f>ROUNDDOWN('PRIHODI PROJ. 2023'!C111*1.034,-2)</f>
        <v>0</v>
      </c>
      <c r="D111" s="132">
        <f>ROUNDDOWN('PRIHODI PROJ. 2023'!D111*1.034,-2)</f>
        <v>0</v>
      </c>
      <c r="E111" s="132">
        <f>ROUNDDOWN('PRIHODI PROJ. 2023'!E111*1.034,-2)</f>
        <v>0</v>
      </c>
      <c r="F111" s="95">
        <f>ROUNDDOWN('PRIHODI PROJ. 2023'!F111*1.034,-2)</f>
        <v>0</v>
      </c>
      <c r="G111" s="132">
        <f>ROUNDDOWN('PRIHODI PROJ. 2023'!G111*1.034,-2)</f>
        <v>0</v>
      </c>
      <c r="H111" s="132">
        <f>ROUNDDOWN('PRIHODI PROJ. 2023'!H111*1.034,-2)</f>
        <v>0</v>
      </c>
      <c r="I111" s="132">
        <f>ROUNDDOWN('PRIHODI PROJ. 2023'!I111*1.034,-2)</f>
        <v>0</v>
      </c>
      <c r="J111" s="132">
        <f>ROUNDDOWN('PRIHODI PROJ. 2023'!J111*1.034,-2)</f>
        <v>0</v>
      </c>
      <c r="K111" s="132">
        <f>ROUNDDOWN('PRIHODI PROJ. 2023'!K111*1.034,-2)</f>
        <v>0</v>
      </c>
      <c r="L111" s="132">
        <f>ROUNDDOWN('PRIHODI PROJ. 2023'!L111*1.034,-2)</f>
        <v>0</v>
      </c>
      <c r="M111" s="132">
        <f>ROUNDDOWN('PRIHODI PROJ. 2023'!M111*1.034,-2)</f>
        <v>0</v>
      </c>
      <c r="N111" s="132">
        <f>ROUNDDOWN('PRIHODI PROJ. 2023'!N111*1.034,-2)</f>
        <v>0</v>
      </c>
      <c r="O111" s="132">
        <f>ROUNDDOWN('PRIHODI PROJ. 2023'!O111*1.034,-2)</f>
        <v>0</v>
      </c>
      <c r="P111" s="132">
        <f>ROUNDDOWN('PRIHODI PROJ. 2023'!P111*1.034,-2)</f>
        <v>0</v>
      </c>
    </row>
    <row r="112" spans="1:16" s="131" customFormat="1" ht="25.9" customHeight="1">
      <c r="A112" s="93" t="s">
        <v>288</v>
      </c>
      <c r="B112" s="122" t="s">
        <v>289</v>
      </c>
      <c r="C112" s="132">
        <f>ROUNDDOWN('PRIHODI PROJ. 2023'!C112*1.034,-2)</f>
        <v>0</v>
      </c>
      <c r="D112" s="132">
        <f>ROUNDDOWN('PRIHODI PROJ. 2023'!D112*1.034,-2)</f>
        <v>0</v>
      </c>
      <c r="E112" s="132">
        <f>ROUNDDOWN('PRIHODI PROJ. 2023'!E112*1.034,-2)</f>
        <v>0</v>
      </c>
      <c r="F112" s="95">
        <f>ROUNDDOWN('PRIHODI PROJ. 2023'!F112*1.034,-2)</f>
        <v>0</v>
      </c>
      <c r="G112" s="132">
        <f>ROUNDDOWN('PRIHODI PROJ. 2023'!G112*1.034,-2)</f>
        <v>0</v>
      </c>
      <c r="H112" s="132">
        <f>ROUNDDOWN('PRIHODI PROJ. 2023'!H112*1.034,-2)</f>
        <v>0</v>
      </c>
      <c r="I112" s="132">
        <f>ROUNDDOWN('PRIHODI PROJ. 2023'!I112*1.034,-2)</f>
        <v>0</v>
      </c>
      <c r="J112" s="132">
        <f>ROUNDDOWN('PRIHODI PROJ. 2023'!J112*1.034,-2)</f>
        <v>0</v>
      </c>
      <c r="K112" s="132">
        <f>ROUNDDOWN('PRIHODI PROJ. 2023'!K112*1.034,-2)</f>
        <v>0</v>
      </c>
      <c r="L112" s="132">
        <f>ROUNDDOWN('PRIHODI PROJ. 2023'!L112*1.034,-2)</f>
        <v>0</v>
      </c>
      <c r="M112" s="132">
        <f>ROUNDDOWN('PRIHODI PROJ. 2023'!M112*1.034,-2)</f>
        <v>0</v>
      </c>
      <c r="N112" s="132">
        <f>ROUNDDOWN('PRIHODI PROJ. 2023'!N112*1.034,-2)</f>
        <v>0</v>
      </c>
      <c r="O112" s="132">
        <f>ROUNDDOWN('PRIHODI PROJ. 2023'!O112*1.034,-2)</f>
        <v>0</v>
      </c>
      <c r="P112" s="132">
        <f>ROUNDDOWN('PRIHODI PROJ. 2023'!P112*1.034,-2)</f>
        <v>0</v>
      </c>
    </row>
    <row r="113" spans="1:16" s="131" customFormat="1" ht="25.9" customHeight="1">
      <c r="A113" s="93" t="s">
        <v>290</v>
      </c>
      <c r="B113" s="137" t="s">
        <v>291</v>
      </c>
      <c r="C113" s="132">
        <f>ROUNDDOWN('PRIHODI PROJ. 2023'!C113*1.034,-2)</f>
        <v>0</v>
      </c>
      <c r="D113" s="132">
        <f>ROUNDDOWN('PRIHODI PROJ. 2023'!D113*1.034,-2)</f>
        <v>0</v>
      </c>
      <c r="E113" s="132">
        <f>ROUNDDOWN('PRIHODI PROJ. 2023'!E113*1.034,-2)</f>
        <v>0</v>
      </c>
      <c r="F113" s="95">
        <f>ROUNDDOWN('PRIHODI PROJ. 2023'!F113*1.034,-2)</f>
        <v>0</v>
      </c>
      <c r="G113" s="132">
        <f>ROUNDDOWN('PRIHODI PROJ. 2023'!G113*1.034,-2)</f>
        <v>0</v>
      </c>
      <c r="H113" s="132">
        <f>ROUNDDOWN('PRIHODI PROJ. 2023'!H113*1.034,-2)</f>
        <v>0</v>
      </c>
      <c r="I113" s="132">
        <f>ROUNDDOWN('PRIHODI PROJ. 2023'!I113*1.034,-2)</f>
        <v>0</v>
      </c>
      <c r="J113" s="132">
        <f>ROUNDDOWN('PRIHODI PROJ. 2023'!J113*1.034,-2)</f>
        <v>0</v>
      </c>
      <c r="K113" s="132">
        <f>ROUNDDOWN('PRIHODI PROJ. 2023'!K113*1.034,-2)</f>
        <v>0</v>
      </c>
      <c r="L113" s="132">
        <f>ROUNDDOWN('PRIHODI PROJ. 2023'!L113*1.034,-2)</f>
        <v>0</v>
      </c>
      <c r="M113" s="132">
        <f>ROUNDDOWN('PRIHODI PROJ. 2023'!M113*1.034,-2)</f>
        <v>0</v>
      </c>
      <c r="N113" s="132">
        <f>ROUNDDOWN('PRIHODI PROJ. 2023'!N113*1.034,-2)</f>
        <v>0</v>
      </c>
      <c r="O113" s="132">
        <f>ROUNDDOWN('PRIHODI PROJ. 2023'!O113*1.034,-2)</f>
        <v>0</v>
      </c>
      <c r="P113" s="132">
        <f>ROUNDDOWN('PRIHODI PROJ. 2023'!P113*1.034,-2)</f>
        <v>0</v>
      </c>
    </row>
    <row r="114" spans="1:16" ht="24" customHeight="1">
      <c r="A114" s="96" t="s">
        <v>292</v>
      </c>
      <c r="B114" s="138" t="s">
        <v>293</v>
      </c>
      <c r="C114" s="98">
        <f>ROUNDDOWN('PRIHODI PROJ. 2023'!C114*1.034,-2)</f>
        <v>0</v>
      </c>
      <c r="D114" s="99">
        <f>ROUNDDOWN('PRIHODI PROJ. 2023'!D114*1.034,-2)</f>
        <v>0</v>
      </c>
      <c r="E114" s="99">
        <f>ROUNDDOWN('PRIHODI PROJ. 2023'!E114*1.034,-2)</f>
        <v>0</v>
      </c>
      <c r="F114" s="98">
        <f>ROUNDDOWN('PRIHODI PROJ. 2023'!F114*1.034,-2)</f>
        <v>0</v>
      </c>
      <c r="G114" s="100">
        <f>ROUNDDOWN('PRIHODI PROJ. 2023'!G114*1.034,-2)</f>
        <v>0</v>
      </c>
      <c r="H114" s="100">
        <f>ROUNDDOWN('PRIHODI PROJ. 2023'!H114*1.034,-2)</f>
        <v>0</v>
      </c>
      <c r="I114" s="100">
        <f>ROUNDDOWN('PRIHODI PROJ. 2023'!I114*1.034,-2)</f>
        <v>0</v>
      </c>
      <c r="J114" s="100">
        <f>ROUNDDOWN('PRIHODI PROJ. 2023'!J114*1.034,-2)</f>
        <v>0</v>
      </c>
      <c r="K114" s="100">
        <f>ROUNDDOWN('PRIHODI PROJ. 2023'!K114*1.034,-2)</f>
        <v>0</v>
      </c>
      <c r="L114" s="100">
        <f>ROUNDDOWN('PRIHODI PROJ. 2023'!L114*1.034,-2)</f>
        <v>0</v>
      </c>
      <c r="M114" s="100">
        <f>ROUNDDOWN('PRIHODI PROJ. 2023'!M114*1.034,-2)</f>
        <v>0</v>
      </c>
      <c r="N114" s="100">
        <f>ROUNDDOWN('PRIHODI PROJ. 2023'!N114*1.034,-2)</f>
        <v>0</v>
      </c>
      <c r="O114" s="100">
        <f>ROUNDDOWN('PRIHODI PROJ. 2023'!O114*1.034,-2)</f>
        <v>0</v>
      </c>
      <c r="P114" s="100">
        <f>ROUNDDOWN('PRIHODI PROJ. 2023'!P114*1.034,-2)</f>
        <v>0</v>
      </c>
    </row>
    <row r="115" spans="1:16" s="131" customFormat="1" ht="25.9" customHeight="1">
      <c r="A115" s="139">
        <v>813</v>
      </c>
      <c r="B115" s="123" t="s">
        <v>294</v>
      </c>
      <c r="C115" s="132">
        <f>ROUNDDOWN('PRIHODI PROJ. 2023'!C115*1.034,-2)</f>
        <v>0</v>
      </c>
      <c r="D115" s="132">
        <f>ROUNDDOWN('PRIHODI PROJ. 2023'!D115*1.034,-2)</f>
        <v>0</v>
      </c>
      <c r="E115" s="132">
        <f>ROUNDDOWN('PRIHODI PROJ. 2023'!E115*1.034,-2)</f>
        <v>0</v>
      </c>
      <c r="F115" s="95">
        <f>ROUNDDOWN('PRIHODI PROJ. 2023'!F115*1.034,-2)</f>
        <v>0</v>
      </c>
      <c r="G115" s="132">
        <f>ROUNDDOWN('PRIHODI PROJ. 2023'!G115*1.034,-2)</f>
        <v>0</v>
      </c>
      <c r="H115" s="132">
        <f>ROUNDDOWN('PRIHODI PROJ. 2023'!H115*1.034,-2)</f>
        <v>0</v>
      </c>
      <c r="I115" s="132">
        <f>ROUNDDOWN('PRIHODI PROJ. 2023'!I115*1.034,-2)</f>
        <v>0</v>
      </c>
      <c r="J115" s="132">
        <f>ROUNDDOWN('PRIHODI PROJ. 2023'!J115*1.034,-2)</f>
        <v>0</v>
      </c>
      <c r="K115" s="132">
        <f>ROUNDDOWN('PRIHODI PROJ. 2023'!K115*1.034,-2)</f>
        <v>0</v>
      </c>
      <c r="L115" s="132">
        <f>ROUNDDOWN('PRIHODI PROJ. 2023'!L115*1.034,-2)</f>
        <v>0</v>
      </c>
      <c r="M115" s="132">
        <f>ROUNDDOWN('PRIHODI PROJ. 2023'!M115*1.034,-2)</f>
        <v>0</v>
      </c>
      <c r="N115" s="132">
        <f>ROUNDDOWN('PRIHODI PROJ. 2023'!N115*1.034,-2)</f>
        <v>0</v>
      </c>
      <c r="O115" s="132">
        <f>ROUNDDOWN('PRIHODI PROJ. 2023'!O115*1.034,-2)</f>
        <v>0</v>
      </c>
      <c r="P115" s="132">
        <f>ROUNDDOWN('PRIHODI PROJ. 2023'!P115*1.034,-2)</f>
        <v>0</v>
      </c>
    </row>
    <row r="116" spans="1:16" ht="24" customHeight="1">
      <c r="A116" s="140">
        <v>8134</v>
      </c>
      <c r="B116" s="124" t="s">
        <v>295</v>
      </c>
      <c r="C116" s="98">
        <f>ROUNDDOWN('PRIHODI PROJ. 2023'!C116*1.034,-2)</f>
        <v>0</v>
      </c>
      <c r="D116" s="99">
        <f>ROUNDDOWN('PRIHODI PROJ. 2023'!D116*1.034,-2)</f>
        <v>0</v>
      </c>
      <c r="E116" s="99">
        <f>ROUNDDOWN('PRIHODI PROJ. 2023'!E116*1.034,-2)</f>
        <v>0</v>
      </c>
      <c r="F116" s="98">
        <f>ROUNDDOWN('PRIHODI PROJ. 2023'!F116*1.034,-2)</f>
        <v>0</v>
      </c>
      <c r="G116" s="100">
        <f>ROUNDDOWN('PRIHODI PROJ. 2023'!G116*1.034,-2)</f>
        <v>0</v>
      </c>
      <c r="H116" s="100">
        <f>ROUNDDOWN('PRIHODI PROJ. 2023'!H116*1.034,-2)</f>
        <v>0</v>
      </c>
      <c r="I116" s="100">
        <f>ROUNDDOWN('PRIHODI PROJ. 2023'!I116*1.034,-2)</f>
        <v>0</v>
      </c>
      <c r="J116" s="100">
        <f>ROUNDDOWN('PRIHODI PROJ. 2023'!J116*1.034,-2)</f>
        <v>0</v>
      </c>
      <c r="K116" s="100">
        <f>ROUNDDOWN('PRIHODI PROJ. 2023'!K116*1.034,-2)</f>
        <v>0</v>
      </c>
      <c r="L116" s="100">
        <f>ROUNDDOWN('PRIHODI PROJ. 2023'!L116*1.034,-2)</f>
        <v>0</v>
      </c>
      <c r="M116" s="100">
        <f>ROUNDDOWN('PRIHODI PROJ. 2023'!M116*1.034,-2)</f>
        <v>0</v>
      </c>
      <c r="N116" s="100">
        <f>ROUNDDOWN('PRIHODI PROJ. 2023'!N116*1.034,-2)</f>
        <v>0</v>
      </c>
      <c r="O116" s="100">
        <f>ROUNDDOWN('PRIHODI PROJ. 2023'!O116*1.034,-2)</f>
        <v>0</v>
      </c>
      <c r="P116" s="100">
        <f>ROUNDDOWN('PRIHODI PROJ. 2023'!P116*1.034,-2)</f>
        <v>0</v>
      </c>
    </row>
    <row r="117" spans="1:16" s="131" customFormat="1" ht="25.9" customHeight="1">
      <c r="A117" s="93" t="s">
        <v>296</v>
      </c>
      <c r="B117" s="94" t="s">
        <v>297</v>
      </c>
      <c r="C117" s="132">
        <f>ROUNDDOWN('PRIHODI PROJ. 2023'!C117*1.034,-2)</f>
        <v>0</v>
      </c>
      <c r="D117" s="132">
        <f>ROUNDDOWN('PRIHODI PROJ. 2023'!D117*1.034,-2)</f>
        <v>0</v>
      </c>
      <c r="E117" s="132">
        <f>ROUNDDOWN('PRIHODI PROJ. 2023'!E117*1.034,-2)</f>
        <v>0</v>
      </c>
      <c r="F117" s="95">
        <f>ROUNDDOWN('PRIHODI PROJ. 2023'!F117*1.034,-2)</f>
        <v>0</v>
      </c>
      <c r="G117" s="132">
        <f>ROUNDDOWN('PRIHODI PROJ. 2023'!G117*1.034,-2)</f>
        <v>0</v>
      </c>
      <c r="H117" s="132">
        <f>ROUNDDOWN('PRIHODI PROJ. 2023'!H117*1.034,-2)</f>
        <v>0</v>
      </c>
      <c r="I117" s="132">
        <f>ROUNDDOWN('PRIHODI PROJ. 2023'!I117*1.034,-2)</f>
        <v>0</v>
      </c>
      <c r="J117" s="132">
        <f>ROUNDDOWN('PRIHODI PROJ. 2023'!J117*1.034,-2)</f>
        <v>0</v>
      </c>
      <c r="K117" s="132">
        <f>ROUNDDOWN('PRIHODI PROJ. 2023'!K117*1.034,-2)</f>
        <v>0</v>
      </c>
      <c r="L117" s="132">
        <f>ROUNDDOWN('PRIHODI PROJ. 2023'!L117*1.034,-2)</f>
        <v>0</v>
      </c>
      <c r="M117" s="132">
        <f>ROUNDDOWN('PRIHODI PROJ. 2023'!M117*1.034,-2)</f>
        <v>0</v>
      </c>
      <c r="N117" s="132">
        <f>ROUNDDOWN('PRIHODI PROJ. 2023'!N117*1.034,-2)</f>
        <v>0</v>
      </c>
      <c r="O117" s="132">
        <f>ROUNDDOWN('PRIHODI PROJ. 2023'!O117*1.034,-2)</f>
        <v>0</v>
      </c>
      <c r="P117" s="132">
        <f>ROUNDDOWN('PRIHODI PROJ. 2023'!P117*1.034,-2)</f>
        <v>0</v>
      </c>
    </row>
    <row r="118" spans="1:16" ht="24" customHeight="1">
      <c r="A118" s="141">
        <v>8181</v>
      </c>
      <c r="B118" s="141" t="s">
        <v>298</v>
      </c>
      <c r="C118" s="98">
        <f>ROUNDDOWN('PRIHODI PROJ. 2023'!C118*1.034,-2)</f>
        <v>0</v>
      </c>
      <c r="D118" s="99">
        <f>ROUNDDOWN('PRIHODI PROJ. 2023'!D118*1.034,-2)</f>
        <v>0</v>
      </c>
      <c r="E118" s="99">
        <f>ROUNDDOWN('PRIHODI PROJ. 2023'!E118*1.034,-2)</f>
        <v>0</v>
      </c>
      <c r="F118" s="98">
        <f>ROUNDDOWN('PRIHODI PROJ. 2023'!F118*1.034,-2)</f>
        <v>0</v>
      </c>
      <c r="G118" s="100">
        <f>ROUNDDOWN('PRIHODI PROJ. 2023'!G118*1.034,-2)</f>
        <v>0</v>
      </c>
      <c r="H118" s="100">
        <f>ROUNDDOWN('PRIHODI PROJ. 2023'!H118*1.034,-2)</f>
        <v>0</v>
      </c>
      <c r="I118" s="100">
        <f>ROUNDDOWN('PRIHODI PROJ. 2023'!I118*1.034,-2)</f>
        <v>0</v>
      </c>
      <c r="J118" s="100">
        <f>ROUNDDOWN('PRIHODI PROJ. 2023'!J118*1.034,-2)</f>
        <v>0</v>
      </c>
      <c r="K118" s="100">
        <f>ROUNDDOWN('PRIHODI PROJ. 2023'!K118*1.034,-2)</f>
        <v>0</v>
      </c>
      <c r="L118" s="100">
        <f>ROUNDDOWN('PRIHODI PROJ. 2023'!L118*1.034,-2)</f>
        <v>0</v>
      </c>
      <c r="M118" s="100">
        <f>ROUNDDOWN('PRIHODI PROJ. 2023'!M118*1.034,-2)</f>
        <v>0</v>
      </c>
      <c r="N118" s="100">
        <f>ROUNDDOWN('PRIHODI PROJ. 2023'!N118*1.034,-2)</f>
        <v>0</v>
      </c>
      <c r="O118" s="100">
        <f>ROUNDDOWN('PRIHODI PROJ. 2023'!O118*1.034,-2)</f>
        <v>0</v>
      </c>
      <c r="P118" s="100">
        <f>ROUNDDOWN('PRIHODI PROJ. 2023'!P118*1.034,-2)</f>
        <v>0</v>
      </c>
    </row>
    <row r="119" spans="1:16" s="131" customFormat="1" ht="25.9" customHeight="1">
      <c r="A119" s="142">
        <v>83</v>
      </c>
      <c r="B119" s="122" t="s">
        <v>299</v>
      </c>
      <c r="C119" s="132">
        <f>ROUNDDOWN('PRIHODI PROJ. 2023'!C119*1.034,-2)</f>
        <v>0</v>
      </c>
      <c r="D119" s="132">
        <f>ROUNDDOWN('PRIHODI PROJ. 2023'!D119*1.034,-2)</f>
        <v>0</v>
      </c>
      <c r="E119" s="132">
        <f>ROUNDDOWN('PRIHODI PROJ. 2023'!E119*1.034,-2)</f>
        <v>0</v>
      </c>
      <c r="F119" s="95">
        <f>ROUNDDOWN('PRIHODI PROJ. 2023'!F119*1.034,-2)</f>
        <v>0</v>
      </c>
      <c r="G119" s="132">
        <f>ROUNDDOWN('PRIHODI PROJ. 2023'!G119*1.034,-2)</f>
        <v>0</v>
      </c>
      <c r="H119" s="132">
        <f>ROUNDDOWN('PRIHODI PROJ. 2023'!H119*1.034,-2)</f>
        <v>0</v>
      </c>
      <c r="I119" s="132">
        <f>ROUNDDOWN('PRIHODI PROJ. 2023'!I119*1.034,-2)</f>
        <v>0</v>
      </c>
      <c r="J119" s="132">
        <f>ROUNDDOWN('PRIHODI PROJ. 2023'!J119*1.034,-2)</f>
        <v>0</v>
      </c>
      <c r="K119" s="132">
        <f>ROUNDDOWN('PRIHODI PROJ. 2023'!K119*1.034,-2)</f>
        <v>0</v>
      </c>
      <c r="L119" s="132">
        <f>ROUNDDOWN('PRIHODI PROJ. 2023'!L119*1.034,-2)</f>
        <v>0</v>
      </c>
      <c r="M119" s="132">
        <f>ROUNDDOWN('PRIHODI PROJ. 2023'!M119*1.034,-2)</f>
        <v>0</v>
      </c>
      <c r="N119" s="132">
        <f>ROUNDDOWN('PRIHODI PROJ. 2023'!N119*1.034,-2)</f>
        <v>0</v>
      </c>
      <c r="O119" s="132">
        <f>ROUNDDOWN('PRIHODI PROJ. 2023'!O119*1.034,-2)</f>
        <v>0</v>
      </c>
      <c r="P119" s="132">
        <f>ROUNDDOWN('PRIHODI PROJ. 2023'!P119*1.034,-2)</f>
        <v>0</v>
      </c>
    </row>
    <row r="120" spans="1:16" s="131" customFormat="1" ht="25.9" customHeight="1">
      <c r="A120" s="142">
        <v>833</v>
      </c>
      <c r="B120" s="142" t="s">
        <v>300</v>
      </c>
      <c r="C120" s="132">
        <f>ROUNDDOWN('PRIHODI PROJ. 2023'!C120*1.034,-2)</f>
        <v>0</v>
      </c>
      <c r="D120" s="132">
        <f>ROUNDDOWN('PRIHODI PROJ. 2023'!D120*1.034,-2)</f>
        <v>0</v>
      </c>
      <c r="E120" s="132">
        <f>ROUNDDOWN('PRIHODI PROJ. 2023'!E120*1.034,-2)</f>
        <v>0</v>
      </c>
      <c r="F120" s="95">
        <f>ROUNDDOWN('PRIHODI PROJ. 2023'!F120*1.034,-2)</f>
        <v>0</v>
      </c>
      <c r="G120" s="132">
        <f>ROUNDDOWN('PRIHODI PROJ. 2023'!G120*1.034,-2)</f>
        <v>0</v>
      </c>
      <c r="H120" s="132">
        <f>ROUNDDOWN('PRIHODI PROJ. 2023'!H120*1.034,-2)</f>
        <v>0</v>
      </c>
      <c r="I120" s="132">
        <f>ROUNDDOWN('PRIHODI PROJ. 2023'!I120*1.034,-2)</f>
        <v>0</v>
      </c>
      <c r="J120" s="132">
        <f>ROUNDDOWN('PRIHODI PROJ. 2023'!J120*1.034,-2)</f>
        <v>0</v>
      </c>
      <c r="K120" s="132">
        <f>ROUNDDOWN('PRIHODI PROJ. 2023'!K120*1.034,-2)</f>
        <v>0</v>
      </c>
      <c r="L120" s="132">
        <f>ROUNDDOWN('PRIHODI PROJ. 2023'!L120*1.034,-2)</f>
        <v>0</v>
      </c>
      <c r="M120" s="132">
        <f>ROUNDDOWN('PRIHODI PROJ. 2023'!M120*1.034,-2)</f>
        <v>0</v>
      </c>
      <c r="N120" s="132">
        <f>ROUNDDOWN('PRIHODI PROJ. 2023'!N120*1.034,-2)</f>
        <v>0</v>
      </c>
      <c r="O120" s="132">
        <f>ROUNDDOWN('PRIHODI PROJ. 2023'!O120*1.034,-2)</f>
        <v>0</v>
      </c>
      <c r="P120" s="132">
        <f>ROUNDDOWN('PRIHODI PROJ. 2023'!P120*1.034,-2)</f>
        <v>0</v>
      </c>
    </row>
    <row r="121" spans="1:16" ht="24" customHeight="1">
      <c r="A121" s="141">
        <v>8331</v>
      </c>
      <c r="B121" s="141" t="s">
        <v>301</v>
      </c>
      <c r="C121" s="98">
        <f>ROUNDDOWN('PRIHODI PROJ. 2023'!C121*1.034,-2)</f>
        <v>0</v>
      </c>
      <c r="D121" s="99">
        <f>ROUNDDOWN('PRIHODI PROJ. 2023'!D121*1.034,-2)</f>
        <v>0</v>
      </c>
      <c r="E121" s="99">
        <f>ROUNDDOWN('PRIHODI PROJ. 2023'!E121*1.034,-2)</f>
        <v>0</v>
      </c>
      <c r="F121" s="98">
        <f>ROUNDDOWN('PRIHODI PROJ. 2023'!F121*1.034,-2)</f>
        <v>0</v>
      </c>
      <c r="G121" s="100">
        <f>ROUNDDOWN('PRIHODI PROJ. 2023'!G121*1.034,-2)</f>
        <v>0</v>
      </c>
      <c r="H121" s="100">
        <f>ROUNDDOWN('PRIHODI PROJ. 2023'!H121*1.034,-2)</f>
        <v>0</v>
      </c>
      <c r="I121" s="100">
        <f>ROUNDDOWN('PRIHODI PROJ. 2023'!I121*1.034,-2)</f>
        <v>0</v>
      </c>
      <c r="J121" s="100">
        <f>ROUNDDOWN('PRIHODI PROJ. 2023'!J121*1.034,-2)</f>
        <v>0</v>
      </c>
      <c r="K121" s="100">
        <f>ROUNDDOWN('PRIHODI PROJ. 2023'!K121*1.034,-2)</f>
        <v>0</v>
      </c>
      <c r="L121" s="100">
        <f>ROUNDDOWN('PRIHODI PROJ. 2023'!L121*1.034,-2)</f>
        <v>0</v>
      </c>
      <c r="M121" s="100">
        <f>ROUNDDOWN('PRIHODI PROJ. 2023'!M121*1.034,-2)</f>
        <v>0</v>
      </c>
      <c r="N121" s="100">
        <f>ROUNDDOWN('PRIHODI PROJ. 2023'!N121*1.034,-2)</f>
        <v>0</v>
      </c>
      <c r="O121" s="100">
        <f>ROUNDDOWN('PRIHODI PROJ. 2023'!O121*1.034,-2)</f>
        <v>0</v>
      </c>
      <c r="P121" s="100">
        <f>ROUNDDOWN('PRIHODI PROJ. 2023'!P121*1.034,-2)</f>
        <v>0</v>
      </c>
    </row>
    <row r="122" spans="1:16" s="131" customFormat="1" ht="25.9" customHeight="1">
      <c r="A122" s="93">
        <v>84</v>
      </c>
      <c r="B122" s="94" t="s">
        <v>302</v>
      </c>
      <c r="C122" s="132">
        <f>ROUNDDOWN('PRIHODI PROJ. 2023'!C122*1.034,-2)</f>
        <v>0</v>
      </c>
      <c r="D122" s="132">
        <f>ROUNDDOWN('PRIHODI PROJ. 2023'!D122*1.034,-2)</f>
        <v>0</v>
      </c>
      <c r="E122" s="132">
        <f>ROUNDDOWN('PRIHODI PROJ. 2023'!E122*1.034,-2)</f>
        <v>0</v>
      </c>
      <c r="F122" s="95">
        <f>ROUNDDOWN('PRIHODI PROJ. 2023'!F122*1.034,-2)</f>
        <v>0</v>
      </c>
      <c r="G122" s="132">
        <f>ROUNDDOWN('PRIHODI PROJ. 2023'!G122*1.034,-2)</f>
        <v>0</v>
      </c>
      <c r="H122" s="132">
        <f>ROUNDDOWN('PRIHODI PROJ. 2023'!H122*1.034,-2)</f>
        <v>0</v>
      </c>
      <c r="I122" s="132">
        <f>ROUNDDOWN('PRIHODI PROJ. 2023'!I122*1.034,-2)</f>
        <v>0</v>
      </c>
      <c r="J122" s="132">
        <f>ROUNDDOWN('PRIHODI PROJ. 2023'!J122*1.034,-2)</f>
        <v>0</v>
      </c>
      <c r="K122" s="132">
        <f>ROUNDDOWN('PRIHODI PROJ. 2023'!K122*1.034,-2)</f>
        <v>0</v>
      </c>
      <c r="L122" s="132">
        <f>ROUNDDOWN('PRIHODI PROJ. 2023'!L122*1.034,-2)</f>
        <v>0</v>
      </c>
      <c r="M122" s="132">
        <f>ROUNDDOWN('PRIHODI PROJ. 2023'!M122*1.034,-2)</f>
        <v>0</v>
      </c>
      <c r="N122" s="132">
        <f>ROUNDDOWN('PRIHODI PROJ. 2023'!N122*1.034,-2)</f>
        <v>0</v>
      </c>
      <c r="O122" s="132">
        <f>ROUNDDOWN('PRIHODI PROJ. 2023'!O122*1.034,-2)</f>
        <v>0</v>
      </c>
      <c r="P122" s="132">
        <f>ROUNDDOWN('PRIHODI PROJ. 2023'!P122*1.034,-2)</f>
        <v>0</v>
      </c>
    </row>
    <row r="123" spans="1:16" s="131" customFormat="1" ht="25.9" customHeight="1">
      <c r="A123" s="93" t="s">
        <v>303</v>
      </c>
      <c r="B123" s="125" t="s">
        <v>304</v>
      </c>
      <c r="C123" s="132">
        <f>ROUNDDOWN('PRIHODI PROJ. 2023'!C123*1.034,-2)</f>
        <v>0</v>
      </c>
      <c r="D123" s="132">
        <f>ROUNDDOWN('PRIHODI PROJ. 2023'!D123*1.034,-2)</f>
        <v>0</v>
      </c>
      <c r="E123" s="132">
        <f>ROUNDDOWN('PRIHODI PROJ. 2023'!E123*1.034,-2)</f>
        <v>0</v>
      </c>
      <c r="F123" s="95">
        <f>ROUNDDOWN('PRIHODI PROJ. 2023'!F123*1.034,-2)</f>
        <v>0</v>
      </c>
      <c r="G123" s="132">
        <f>ROUNDDOWN('PRIHODI PROJ. 2023'!G123*1.034,-2)</f>
        <v>0</v>
      </c>
      <c r="H123" s="132">
        <f>ROUNDDOWN('PRIHODI PROJ. 2023'!H123*1.034,-2)</f>
        <v>0</v>
      </c>
      <c r="I123" s="132">
        <f>ROUNDDOWN('PRIHODI PROJ. 2023'!I123*1.034,-2)</f>
        <v>0</v>
      </c>
      <c r="J123" s="132">
        <f>ROUNDDOWN('PRIHODI PROJ. 2023'!J123*1.034,-2)</f>
        <v>0</v>
      </c>
      <c r="K123" s="132">
        <f>ROUNDDOWN('PRIHODI PROJ. 2023'!K123*1.034,-2)</f>
        <v>0</v>
      </c>
      <c r="L123" s="132">
        <f>ROUNDDOWN('PRIHODI PROJ. 2023'!L123*1.034,-2)</f>
        <v>0</v>
      </c>
      <c r="M123" s="132">
        <f>ROUNDDOWN('PRIHODI PROJ. 2023'!M123*1.034,-2)</f>
        <v>0</v>
      </c>
      <c r="N123" s="132">
        <f>ROUNDDOWN('PRIHODI PROJ. 2023'!N123*1.034,-2)</f>
        <v>0</v>
      </c>
      <c r="O123" s="132">
        <f>ROUNDDOWN('PRIHODI PROJ. 2023'!O123*1.034,-2)</f>
        <v>0</v>
      </c>
      <c r="P123" s="132">
        <f>ROUNDDOWN('PRIHODI PROJ. 2023'!P123*1.034,-2)</f>
        <v>0</v>
      </c>
    </row>
    <row r="124" spans="1:16" ht="24" customHeight="1">
      <c r="A124" s="96" t="s">
        <v>305</v>
      </c>
      <c r="B124" s="126" t="s">
        <v>306</v>
      </c>
      <c r="C124" s="98">
        <f>ROUNDDOWN('PRIHODI PROJ. 2023'!C124*1.034,-2)</f>
        <v>0</v>
      </c>
      <c r="D124" s="99">
        <f>ROUNDDOWN('PRIHODI PROJ. 2023'!D124*1.034,-2)</f>
        <v>0</v>
      </c>
      <c r="E124" s="99">
        <f>ROUNDDOWN('PRIHODI PROJ. 2023'!E124*1.034,-2)</f>
        <v>0</v>
      </c>
      <c r="F124" s="98">
        <f>ROUNDDOWN('PRIHODI PROJ. 2023'!F124*1.034,-2)</f>
        <v>0</v>
      </c>
      <c r="G124" s="100">
        <f>ROUNDDOWN('PRIHODI PROJ. 2023'!G124*1.034,-2)</f>
        <v>0</v>
      </c>
      <c r="H124" s="100">
        <f>ROUNDDOWN('PRIHODI PROJ. 2023'!H124*1.034,-2)</f>
        <v>0</v>
      </c>
      <c r="I124" s="100">
        <f>ROUNDDOWN('PRIHODI PROJ. 2023'!I124*1.034,-2)</f>
        <v>0</v>
      </c>
      <c r="J124" s="100">
        <f>ROUNDDOWN('PRIHODI PROJ. 2023'!J124*1.034,-2)</f>
        <v>0</v>
      </c>
      <c r="K124" s="100">
        <f>ROUNDDOWN('PRIHODI PROJ. 2023'!K124*1.034,-2)</f>
        <v>0</v>
      </c>
      <c r="L124" s="100">
        <f>ROUNDDOWN('PRIHODI PROJ. 2023'!L124*1.034,-2)</f>
        <v>0</v>
      </c>
      <c r="M124" s="100">
        <f>ROUNDDOWN('PRIHODI PROJ. 2023'!M124*1.034,-2)</f>
        <v>0</v>
      </c>
      <c r="N124" s="100">
        <f>ROUNDDOWN('PRIHODI PROJ. 2023'!N124*1.034,-2)</f>
        <v>0</v>
      </c>
      <c r="O124" s="100">
        <f>ROUNDDOWN('PRIHODI PROJ. 2023'!O124*1.034,-2)</f>
        <v>0</v>
      </c>
      <c r="P124" s="100">
        <f>ROUNDDOWN('PRIHODI PROJ. 2023'!P124*1.034,-2)</f>
        <v>0</v>
      </c>
    </row>
    <row r="125" spans="1:16" s="131" customFormat="1" ht="25.9" customHeight="1">
      <c r="A125" s="93">
        <v>844</v>
      </c>
      <c r="B125" s="94" t="s">
        <v>307</v>
      </c>
      <c r="C125" s="132">
        <f>ROUNDDOWN('PRIHODI PROJ. 2023'!C125*1.034,-2)</f>
        <v>0</v>
      </c>
      <c r="D125" s="132">
        <f>ROUNDDOWN('PRIHODI PROJ. 2023'!D125*1.034,-2)</f>
        <v>0</v>
      </c>
      <c r="E125" s="132">
        <f>ROUNDDOWN('PRIHODI PROJ. 2023'!E125*1.034,-2)</f>
        <v>0</v>
      </c>
      <c r="F125" s="95">
        <f>ROUNDDOWN('PRIHODI PROJ. 2023'!F125*1.034,-2)</f>
        <v>0</v>
      </c>
      <c r="G125" s="132">
        <f>ROUNDDOWN('PRIHODI PROJ. 2023'!G125*1.034,-2)</f>
        <v>0</v>
      </c>
      <c r="H125" s="132">
        <f>ROUNDDOWN('PRIHODI PROJ. 2023'!H125*1.034,-2)</f>
        <v>0</v>
      </c>
      <c r="I125" s="132">
        <f>ROUNDDOWN('PRIHODI PROJ. 2023'!I125*1.034,-2)</f>
        <v>0</v>
      </c>
      <c r="J125" s="132">
        <f>ROUNDDOWN('PRIHODI PROJ. 2023'!J125*1.034,-2)</f>
        <v>0</v>
      </c>
      <c r="K125" s="132">
        <f>ROUNDDOWN('PRIHODI PROJ. 2023'!K125*1.034,-2)</f>
        <v>0</v>
      </c>
      <c r="L125" s="132">
        <f>ROUNDDOWN('PRIHODI PROJ. 2023'!L125*1.034,-2)</f>
        <v>0</v>
      </c>
      <c r="M125" s="132">
        <f>ROUNDDOWN('PRIHODI PROJ. 2023'!M125*1.034,-2)</f>
        <v>0</v>
      </c>
      <c r="N125" s="132">
        <f>ROUNDDOWN('PRIHODI PROJ. 2023'!N125*1.034,-2)</f>
        <v>0</v>
      </c>
      <c r="O125" s="132">
        <f>ROUNDDOWN('PRIHODI PROJ. 2023'!O125*1.034,-2)</f>
        <v>0</v>
      </c>
      <c r="P125" s="132">
        <f>ROUNDDOWN('PRIHODI PROJ. 2023'!P125*1.034,-2)</f>
        <v>0</v>
      </c>
    </row>
    <row r="126" spans="1:16" ht="24" customHeight="1">
      <c r="A126" s="96">
        <v>8443</v>
      </c>
      <c r="B126" s="97" t="s">
        <v>308</v>
      </c>
      <c r="C126" s="98">
        <f>ROUNDDOWN('PRIHODI PROJ. 2023'!C126*1.034,-2)</f>
        <v>0</v>
      </c>
      <c r="D126" s="99">
        <f>ROUNDDOWN('PRIHODI PROJ. 2023'!D126*1.034,-2)</f>
        <v>0</v>
      </c>
      <c r="E126" s="99">
        <f>ROUNDDOWN('PRIHODI PROJ. 2023'!E126*1.034,-2)</f>
        <v>0</v>
      </c>
      <c r="F126" s="98">
        <f>ROUNDDOWN('PRIHODI PROJ. 2023'!F126*1.034,-2)</f>
        <v>0</v>
      </c>
      <c r="G126" s="100">
        <f>ROUNDDOWN('PRIHODI PROJ. 2023'!G126*1.034,-2)</f>
        <v>0</v>
      </c>
      <c r="H126" s="100">
        <f>ROUNDDOWN('PRIHODI PROJ. 2023'!H126*1.034,-2)</f>
        <v>0</v>
      </c>
      <c r="I126" s="100">
        <f>ROUNDDOWN('PRIHODI PROJ. 2023'!I126*1.034,-2)</f>
        <v>0</v>
      </c>
      <c r="J126" s="100">
        <f>ROUNDDOWN('PRIHODI PROJ. 2023'!J126*1.034,-2)</f>
        <v>0</v>
      </c>
      <c r="K126" s="100">
        <f>ROUNDDOWN('PRIHODI PROJ. 2023'!K126*1.034,-2)</f>
        <v>0</v>
      </c>
      <c r="L126" s="100">
        <f>ROUNDDOWN('PRIHODI PROJ. 2023'!L126*1.034,-2)</f>
        <v>0</v>
      </c>
      <c r="M126" s="100">
        <f>ROUNDDOWN('PRIHODI PROJ. 2023'!M126*1.034,-2)</f>
        <v>0</v>
      </c>
      <c r="N126" s="100">
        <f>ROUNDDOWN('PRIHODI PROJ. 2023'!N126*1.034,-2)</f>
        <v>0</v>
      </c>
      <c r="O126" s="100">
        <f>ROUNDDOWN('PRIHODI PROJ. 2023'!O126*1.034,-2)</f>
        <v>0</v>
      </c>
      <c r="P126" s="100">
        <f>ROUNDDOWN('PRIHODI PROJ. 2023'!P126*1.034,-2)</f>
        <v>0</v>
      </c>
    </row>
    <row r="127" spans="1:16" ht="24" customHeight="1">
      <c r="A127" s="96">
        <v>8444</v>
      </c>
      <c r="B127" s="97" t="s">
        <v>309</v>
      </c>
      <c r="C127" s="98">
        <f>ROUNDDOWN('PRIHODI PROJ. 2023'!C127*1.034,-2)</f>
        <v>0</v>
      </c>
      <c r="D127" s="99">
        <f>ROUNDDOWN('PRIHODI PROJ. 2023'!D127*1.034,-2)</f>
        <v>0</v>
      </c>
      <c r="E127" s="99">
        <f>ROUNDDOWN('PRIHODI PROJ. 2023'!E127*1.034,-2)</f>
        <v>0</v>
      </c>
      <c r="F127" s="98">
        <f>ROUNDDOWN('PRIHODI PROJ. 2023'!F127*1.034,-2)</f>
        <v>0</v>
      </c>
      <c r="G127" s="100">
        <f>ROUNDDOWN('PRIHODI PROJ. 2023'!G127*1.034,-2)</f>
        <v>0</v>
      </c>
      <c r="H127" s="100">
        <f>ROUNDDOWN('PRIHODI PROJ. 2023'!H127*1.034,-2)</f>
        <v>0</v>
      </c>
      <c r="I127" s="100">
        <f>ROUNDDOWN('PRIHODI PROJ. 2023'!I127*1.034,-2)</f>
        <v>0</v>
      </c>
      <c r="J127" s="100">
        <f>ROUNDDOWN('PRIHODI PROJ. 2023'!J127*1.034,-2)</f>
        <v>0</v>
      </c>
      <c r="K127" s="100">
        <f>ROUNDDOWN('PRIHODI PROJ. 2023'!K127*1.034,-2)</f>
        <v>0</v>
      </c>
      <c r="L127" s="100">
        <f>ROUNDDOWN('PRIHODI PROJ. 2023'!L127*1.034,-2)</f>
        <v>0</v>
      </c>
      <c r="M127" s="100">
        <f>ROUNDDOWN('PRIHODI PROJ. 2023'!M127*1.034,-2)</f>
        <v>0</v>
      </c>
      <c r="N127" s="100">
        <f>ROUNDDOWN('PRIHODI PROJ. 2023'!N127*1.034,-2)</f>
        <v>0</v>
      </c>
      <c r="O127" s="100">
        <f>ROUNDDOWN('PRIHODI PROJ. 2023'!O127*1.034,-2)</f>
        <v>0</v>
      </c>
      <c r="P127" s="100">
        <f>ROUNDDOWN('PRIHODI PROJ. 2023'!P127*1.034,-2)</f>
        <v>0</v>
      </c>
    </row>
    <row r="128" spans="1:16" ht="24" customHeight="1">
      <c r="A128" s="96">
        <v>8445</v>
      </c>
      <c r="B128" s="97" t="s">
        <v>310</v>
      </c>
      <c r="C128" s="98">
        <f>ROUNDDOWN('PRIHODI PROJ. 2023'!C128*1.034,-2)</f>
        <v>0</v>
      </c>
      <c r="D128" s="99">
        <f>ROUNDDOWN('PRIHODI PROJ. 2023'!D128*1.034,-2)</f>
        <v>0</v>
      </c>
      <c r="E128" s="99">
        <f>ROUNDDOWN('PRIHODI PROJ. 2023'!E128*1.034,-2)</f>
        <v>0</v>
      </c>
      <c r="F128" s="98">
        <f>ROUNDDOWN('PRIHODI PROJ. 2023'!F128*1.034,-2)</f>
        <v>0</v>
      </c>
      <c r="G128" s="100">
        <f>ROUNDDOWN('PRIHODI PROJ. 2023'!G128*1.034,-2)</f>
        <v>0</v>
      </c>
      <c r="H128" s="100">
        <f>ROUNDDOWN('PRIHODI PROJ. 2023'!H128*1.034,-2)</f>
        <v>0</v>
      </c>
      <c r="I128" s="100">
        <f>ROUNDDOWN('PRIHODI PROJ. 2023'!I128*1.034,-2)</f>
        <v>0</v>
      </c>
      <c r="J128" s="100">
        <f>ROUNDDOWN('PRIHODI PROJ. 2023'!J128*1.034,-2)</f>
        <v>0</v>
      </c>
      <c r="K128" s="100">
        <f>ROUNDDOWN('PRIHODI PROJ. 2023'!K128*1.034,-2)</f>
        <v>0</v>
      </c>
      <c r="L128" s="100">
        <f>ROUNDDOWN('PRIHODI PROJ. 2023'!L128*1.034,-2)</f>
        <v>0</v>
      </c>
      <c r="M128" s="100">
        <f>ROUNDDOWN('PRIHODI PROJ. 2023'!M128*1.034,-2)</f>
        <v>0</v>
      </c>
      <c r="N128" s="100">
        <f>ROUNDDOWN('PRIHODI PROJ. 2023'!N128*1.034,-2)</f>
        <v>0</v>
      </c>
      <c r="O128" s="100">
        <f>ROUNDDOWN('PRIHODI PROJ. 2023'!O128*1.034,-2)</f>
        <v>0</v>
      </c>
      <c r="P128" s="100">
        <f>ROUNDDOWN('PRIHODI PROJ. 2023'!P128*1.034,-2)</f>
        <v>0</v>
      </c>
    </row>
    <row r="129" spans="1:16" s="131" customFormat="1" ht="25.9" customHeight="1">
      <c r="A129" s="93" t="s">
        <v>311</v>
      </c>
      <c r="B129" s="94" t="s">
        <v>312</v>
      </c>
      <c r="C129" s="132">
        <f>ROUNDDOWN('PRIHODI PROJ. 2023'!C129*1.034,-2)</f>
        <v>0</v>
      </c>
      <c r="D129" s="132">
        <f>ROUNDDOWN('PRIHODI PROJ. 2023'!D129*1.034,-2)</f>
        <v>0</v>
      </c>
      <c r="E129" s="132">
        <f>ROUNDDOWN('PRIHODI PROJ. 2023'!E129*1.034,-2)</f>
        <v>0</v>
      </c>
      <c r="F129" s="95">
        <f>ROUNDDOWN('PRIHODI PROJ. 2023'!F129*1.034,-2)</f>
        <v>0</v>
      </c>
      <c r="G129" s="132">
        <f>ROUNDDOWN('PRIHODI PROJ. 2023'!G129*1.034,-2)</f>
        <v>0</v>
      </c>
      <c r="H129" s="132">
        <f>ROUNDDOWN('PRIHODI PROJ. 2023'!H129*1.034,-2)</f>
        <v>0</v>
      </c>
      <c r="I129" s="132">
        <f>ROUNDDOWN('PRIHODI PROJ. 2023'!I129*1.034,-2)</f>
        <v>0</v>
      </c>
      <c r="J129" s="132">
        <f>ROUNDDOWN('PRIHODI PROJ. 2023'!J129*1.034,-2)</f>
        <v>0</v>
      </c>
      <c r="K129" s="132">
        <f>ROUNDDOWN('PRIHODI PROJ. 2023'!K129*1.034,-2)</f>
        <v>0</v>
      </c>
      <c r="L129" s="132">
        <f>ROUNDDOWN('PRIHODI PROJ. 2023'!L129*1.034,-2)</f>
        <v>0</v>
      </c>
      <c r="M129" s="132">
        <f>ROUNDDOWN('PRIHODI PROJ. 2023'!M129*1.034,-2)</f>
        <v>0</v>
      </c>
      <c r="N129" s="132">
        <f>ROUNDDOWN('PRIHODI PROJ. 2023'!N129*1.034,-2)</f>
        <v>0</v>
      </c>
      <c r="O129" s="132">
        <f>ROUNDDOWN('PRIHODI PROJ. 2023'!O129*1.034,-2)</f>
        <v>0</v>
      </c>
      <c r="P129" s="132">
        <f>ROUNDDOWN('PRIHODI PROJ. 2023'!P129*1.034,-2)</f>
        <v>0</v>
      </c>
    </row>
    <row r="130" spans="1:16" ht="24" customHeight="1">
      <c r="A130" s="106" t="s">
        <v>313</v>
      </c>
      <c r="B130" s="107" t="s">
        <v>314</v>
      </c>
      <c r="C130" s="98">
        <f>ROUNDDOWN('PRIHODI PROJ. 2023'!C130*1.034,-2)</f>
        <v>0</v>
      </c>
      <c r="D130" s="99">
        <f>ROUNDDOWN('PRIHODI PROJ. 2023'!D130*1.034,-2)</f>
        <v>0</v>
      </c>
      <c r="E130" s="99">
        <f>ROUNDDOWN('PRIHODI PROJ. 2023'!E130*1.034,-2)</f>
        <v>0</v>
      </c>
      <c r="F130" s="98">
        <f>ROUNDDOWN('PRIHODI PROJ. 2023'!F130*1.034,-2)</f>
        <v>0</v>
      </c>
      <c r="G130" s="100">
        <f>ROUNDDOWN('PRIHODI PROJ. 2023'!G130*1.034,-2)</f>
        <v>0</v>
      </c>
      <c r="H130" s="100">
        <f>ROUNDDOWN('PRIHODI PROJ. 2023'!H130*1.034,-2)</f>
        <v>0</v>
      </c>
      <c r="I130" s="100">
        <f>ROUNDDOWN('PRIHODI PROJ. 2023'!I130*1.034,-2)</f>
        <v>0</v>
      </c>
      <c r="J130" s="100">
        <f>ROUNDDOWN('PRIHODI PROJ. 2023'!J130*1.034,-2)</f>
        <v>0</v>
      </c>
      <c r="K130" s="100">
        <f>ROUNDDOWN('PRIHODI PROJ. 2023'!K130*1.034,-2)</f>
        <v>0</v>
      </c>
      <c r="L130" s="100">
        <f>ROUNDDOWN('PRIHODI PROJ. 2023'!L130*1.034,-2)</f>
        <v>0</v>
      </c>
      <c r="M130" s="100">
        <f>ROUNDDOWN('PRIHODI PROJ. 2023'!M130*1.034,-2)</f>
        <v>0</v>
      </c>
      <c r="N130" s="100">
        <f>ROUNDDOWN('PRIHODI PROJ. 2023'!N130*1.034,-2)</f>
        <v>0</v>
      </c>
      <c r="O130" s="100">
        <f>ROUNDDOWN('PRIHODI PROJ. 2023'!O130*1.034,-2)</f>
        <v>0</v>
      </c>
      <c r="P130" s="100">
        <f>ROUNDDOWN('PRIHODI PROJ. 2023'!P130*1.034,-2)</f>
        <v>0</v>
      </c>
    </row>
    <row r="131" spans="1:16" s="135" customFormat="1" ht="25.9" customHeight="1">
      <c r="A131" s="119">
        <v>92213</v>
      </c>
      <c r="B131" s="120" t="s">
        <v>315</v>
      </c>
      <c r="C131" s="113">
        <f>ROUNDDOWN('PRIHODI PROJ. 2023'!C131*1.034,-2)</f>
        <v>0</v>
      </c>
      <c r="D131" s="133">
        <f>ROUNDDOWN('PRIHODI PROJ. 2023'!D131*1.034,-2)</f>
        <v>0</v>
      </c>
      <c r="E131" s="133">
        <f>ROUNDDOWN('PRIHODI PROJ. 2023'!E131*1.034,-2)</f>
        <v>0</v>
      </c>
      <c r="F131" s="113">
        <f>ROUNDDOWN('PRIHODI PROJ. 2023'!F131*1.034,-2)</f>
        <v>0</v>
      </c>
      <c r="G131" s="143">
        <f>ROUNDDOWN('PRIHODI PROJ. 2023'!G131*1.034,-2)</f>
        <v>0</v>
      </c>
      <c r="H131" s="143">
        <f>ROUNDDOWN('PRIHODI PROJ. 2023'!H131*1.034,-2)</f>
        <v>0</v>
      </c>
      <c r="I131" s="143">
        <f>ROUNDDOWN('PRIHODI PROJ. 2023'!I131*1.034,-2)</f>
        <v>0</v>
      </c>
      <c r="J131" s="143">
        <f>ROUNDDOWN('PRIHODI PROJ. 2023'!J131*1.034,-2)</f>
        <v>0</v>
      </c>
      <c r="K131" s="143">
        <f>ROUNDDOWN('PRIHODI PROJ. 2023'!K131*1.034,-2)</f>
        <v>0</v>
      </c>
      <c r="L131" s="143">
        <f>ROUNDDOWN('PRIHODI PROJ. 2023'!L131*1.034,-2)</f>
        <v>0</v>
      </c>
      <c r="M131" s="143">
        <f>ROUNDDOWN('PRIHODI PROJ. 2023'!M131*1.034,-2)</f>
        <v>0</v>
      </c>
      <c r="N131" s="143">
        <f>ROUNDDOWN('PRIHODI PROJ. 2023'!N131*1.034,-2)</f>
        <v>0</v>
      </c>
      <c r="O131" s="143">
        <f>ROUNDDOWN('PRIHODI PROJ. 2023'!O131*1.034,-2)</f>
        <v>0</v>
      </c>
      <c r="P131" s="143">
        <f>ROUNDDOWN('PRIHODI PROJ. 2023'!P131*1.034,-2)</f>
        <v>0</v>
      </c>
    </row>
    <row r="132" spans="1:16" s="135" customFormat="1" ht="24" customHeight="1">
      <c r="A132" s="119">
        <v>92223</v>
      </c>
      <c r="B132" s="120" t="s">
        <v>316</v>
      </c>
      <c r="C132" s="113">
        <f>ROUNDDOWN('PRIHODI PROJ. 2023'!C132*1.034,-2)</f>
        <v>0</v>
      </c>
      <c r="D132" s="133">
        <f>ROUNDDOWN('PRIHODI PROJ. 2023'!D132*1.034,-2)</f>
        <v>0</v>
      </c>
      <c r="E132" s="133">
        <f>ROUNDDOWN('PRIHODI PROJ. 2023'!E132*1.034,-2)</f>
        <v>0</v>
      </c>
      <c r="F132" s="113">
        <f>ROUNDDOWN('PRIHODI PROJ. 2023'!F132*1.034,-2)</f>
        <v>0</v>
      </c>
      <c r="G132" s="143">
        <f>ROUNDDOWN('PRIHODI PROJ. 2023'!G132*1.034,-2)</f>
        <v>0</v>
      </c>
      <c r="H132" s="143">
        <f>ROUNDDOWN('PRIHODI PROJ. 2023'!H132*1.034,-2)</f>
        <v>0</v>
      </c>
      <c r="I132" s="143">
        <f>ROUNDDOWN('PRIHODI PROJ. 2023'!I132*1.034,-2)</f>
        <v>0</v>
      </c>
      <c r="J132" s="143">
        <f>ROUNDDOWN('PRIHODI PROJ. 2023'!J132*1.034,-2)</f>
        <v>0</v>
      </c>
      <c r="K132" s="143">
        <f>ROUNDDOWN('PRIHODI PROJ. 2023'!K132*1.034,-2)</f>
        <v>0</v>
      </c>
      <c r="L132" s="143">
        <f>ROUNDDOWN('PRIHODI PROJ. 2023'!L132*1.034,-2)</f>
        <v>0</v>
      </c>
      <c r="M132" s="143">
        <f>ROUNDDOWN('PRIHODI PROJ. 2023'!M132*1.034,-2)</f>
        <v>0</v>
      </c>
      <c r="N132" s="143">
        <f>ROUNDDOWN('PRIHODI PROJ. 2023'!N132*1.034,-2)</f>
        <v>0</v>
      </c>
      <c r="O132" s="143">
        <f>ROUNDDOWN('PRIHODI PROJ. 2023'!O132*1.034,-2)</f>
        <v>0</v>
      </c>
      <c r="P132" s="143">
        <f>ROUNDDOWN('PRIHODI PROJ. 2023'!P132*1.034,-2)</f>
        <v>0</v>
      </c>
    </row>
    <row r="133" spans="1:16" s="131" customFormat="1" ht="24" customHeight="1">
      <c r="A133" s="308" t="s">
        <v>317</v>
      </c>
      <c r="B133" s="308"/>
      <c r="C133" s="132">
        <f>ROUNDDOWN('PRIHODI PROJ. 2023'!C133*1.034,-2)</f>
        <v>0</v>
      </c>
      <c r="D133" s="132">
        <f>ROUNDDOWN('PRIHODI PROJ. 2023'!D133*1.034,-2)</f>
        <v>0</v>
      </c>
      <c r="E133" s="132">
        <f>ROUNDDOWN('PRIHODI PROJ. 2023'!E133*1.034,-2)</f>
        <v>0</v>
      </c>
      <c r="F133" s="132">
        <f>ROUNDDOWN('PRIHODI PROJ. 2023'!F133*1.034,-2)</f>
        <v>0</v>
      </c>
      <c r="G133" s="132">
        <f>ROUNDDOWN('PRIHODI PROJ. 2023'!G133*1.034,-2)</f>
        <v>0</v>
      </c>
      <c r="H133" s="132">
        <f>ROUNDDOWN('PRIHODI PROJ. 2023'!H133*1.034,-2)</f>
        <v>0</v>
      </c>
      <c r="I133" s="132">
        <f>ROUNDDOWN('PRIHODI PROJ. 2023'!I133*1.034,-2)</f>
        <v>0</v>
      </c>
      <c r="J133" s="132">
        <f>ROUNDDOWN('PRIHODI PROJ. 2023'!J133*1.034,-2)</f>
        <v>0</v>
      </c>
      <c r="K133" s="132">
        <f>ROUNDDOWN('PRIHODI PROJ. 2023'!K133*1.034,-2)</f>
        <v>0</v>
      </c>
      <c r="L133" s="132">
        <f>ROUNDDOWN('PRIHODI PROJ. 2023'!L133*1.034,-2)</f>
        <v>0</v>
      </c>
      <c r="M133" s="132">
        <f>ROUNDDOWN('PRIHODI PROJ. 2023'!M133*1.034,-2)</f>
        <v>0</v>
      </c>
      <c r="N133" s="132">
        <f>ROUNDDOWN('PRIHODI PROJ. 2023'!N133*1.034,-2)</f>
        <v>0</v>
      </c>
      <c r="O133" s="132">
        <f>ROUNDDOWN('PRIHODI PROJ. 2023'!O133*1.034,-2)</f>
        <v>0</v>
      </c>
      <c r="P133" s="132">
        <f>ROUNDDOWN('PRIHODI PROJ. 2023'!P133*1.034,-2)</f>
        <v>0</v>
      </c>
    </row>
    <row r="134" spans="1:16" s="131" customFormat="1" ht="24" customHeight="1">
      <c r="A134" s="309" t="s">
        <v>318</v>
      </c>
      <c r="B134" s="309"/>
      <c r="C134" s="144">
        <f>ROUNDDOWN('PRIHODI PROJ. 2023'!C134*1.034,-2)</f>
        <v>10425900</v>
      </c>
      <c r="D134" s="144">
        <f>ROUNDDOWN('PRIHODI PROJ. 2023'!D134*1.034,-2)</f>
        <v>1744700</v>
      </c>
      <c r="E134" s="144">
        <f>ROUNDDOWN('PRIHODI PROJ. 2023'!E134*1.034,-2)</f>
        <v>131300</v>
      </c>
      <c r="F134" s="128">
        <f>ROUNDDOWN('PRIHODI PROJ. 2023'!F134*1.034,-2)</f>
        <v>8549700</v>
      </c>
      <c r="G134" s="144">
        <f>ROUNDDOWN('PRIHODI PROJ. 2023'!G134*1.034,-2)</f>
        <v>0</v>
      </c>
      <c r="H134" s="144">
        <f>ROUNDDOWN('PRIHODI PROJ. 2023'!H134*1.034,-2)</f>
        <v>24700</v>
      </c>
      <c r="I134" s="144">
        <f>ROUNDDOWN('PRIHODI PROJ. 2023'!I134*1.034,-2)</f>
        <v>8372000</v>
      </c>
      <c r="J134" s="144">
        <f>ROUNDDOWN('PRIHODI PROJ. 2023'!J134*1.034,-2)</f>
        <v>0</v>
      </c>
      <c r="K134" s="144">
        <f>ROUNDDOWN('PRIHODI PROJ. 2023'!K134*1.034,-2)</f>
        <v>136600</v>
      </c>
      <c r="L134" s="144">
        <f>ROUNDDOWN('PRIHODI PROJ. 2023'!L134*1.034,-2)</f>
        <v>0</v>
      </c>
      <c r="M134" s="144">
        <f>ROUNDDOWN('PRIHODI PROJ. 2023'!M134*1.034,-2)</f>
        <v>0</v>
      </c>
      <c r="N134" s="144">
        <f>ROUNDDOWN('PRIHODI PROJ. 2023'!N134*1.034,-2)</f>
        <v>16100</v>
      </c>
      <c r="O134" s="144">
        <f>ROUNDDOWN('PRIHODI PROJ. 2023'!O134*1.034,-2)</f>
        <v>0</v>
      </c>
      <c r="P134" s="144">
        <f>ROUNDDOWN('PRIHODI PROJ. 2023'!P134*1.034,-2)</f>
        <v>0</v>
      </c>
    </row>
    <row r="135" spans="1:16" s="131" customFormat="1" ht="24" customHeight="1" thickBot="1">
      <c r="A135" s="293" t="s">
        <v>319</v>
      </c>
      <c r="B135" s="293"/>
      <c r="C135" s="129">
        <f>ROUNDDOWN('PRIHODI PROJ. 2023'!C135*1.034,-2)</f>
        <v>403500</v>
      </c>
      <c r="D135" s="129">
        <f>ROUNDDOWN('PRIHODI PROJ. 2023'!D135*1.034,-2)</f>
        <v>0</v>
      </c>
      <c r="E135" s="129">
        <f>ROUNDDOWN('PRIHODI PROJ. 2023'!E135*1.034,-2)</f>
        <v>0</v>
      </c>
      <c r="F135" s="129">
        <f>ROUNDDOWN('PRIHODI PROJ. 2023'!F135*1.034,-2)</f>
        <v>403500</v>
      </c>
      <c r="G135" s="129">
        <f>ROUNDDOWN('PRIHODI PROJ. 2023'!G135*1.034,-2)</f>
        <v>0</v>
      </c>
      <c r="H135" s="129">
        <f>ROUNDDOWN('PRIHODI PROJ. 2023'!H135*1.034,-2)</f>
        <v>53700</v>
      </c>
      <c r="I135" s="129">
        <f>ROUNDDOWN('PRIHODI PROJ. 2023'!I135*1.034,-2)</f>
        <v>208700</v>
      </c>
      <c r="J135" s="129">
        <f>ROUNDDOWN('PRIHODI PROJ. 2023'!J135*1.034,-2)</f>
        <v>0</v>
      </c>
      <c r="K135" s="129">
        <f>ROUNDDOWN('PRIHODI PROJ. 2023'!K135*1.034,-2)</f>
        <v>140900</v>
      </c>
      <c r="L135" s="129">
        <f>ROUNDDOWN('PRIHODI PROJ. 2023'!L135*1.034,-2)</f>
        <v>0</v>
      </c>
      <c r="M135" s="129">
        <f>ROUNDDOWN('PRIHODI PROJ. 2023'!M135*1.034,-2)</f>
        <v>0</v>
      </c>
      <c r="N135" s="129">
        <f>ROUNDDOWN('PRIHODI PROJ. 2023'!N135*1.034,-2)</f>
        <v>0</v>
      </c>
      <c r="O135" s="129">
        <f>ROUNDDOWN('PRIHODI PROJ. 2023'!O135*1.034,-2)</f>
        <v>0</v>
      </c>
      <c r="P135" s="129">
        <f>ROUNDDOWN('PRIHODI PROJ. 2023'!P135*1.034,-2)</f>
        <v>0</v>
      </c>
    </row>
    <row r="136" spans="1:16" ht="13.5" thickTop="1">
      <c r="E136" s="33"/>
    </row>
  </sheetData>
  <sheetProtection algorithmName="SHA-512" hashValue="/zG0ffhczsfytgv+etcE2iB5maAhnnz7+WJkdF1Vb2AXPr+251m2RtWxlZPz9K5SBS6tXrmrVghuYWrzogh/RA==" saltValue="B3DcmrpuHO7ErWOpMx+bcA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C9:P135" xr:uid="{00000000-0002-0000-05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2" manualBreakCount="2">
    <brk id="77" max="13" man="1"/>
    <brk id="11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N204"/>
  <sheetViews>
    <sheetView view="pageBreakPreview" zoomScale="90" zoomScaleNormal="100" zoomScaleSheetLayoutView="90" workbookViewId="0">
      <pane xSplit="3" ySplit="10" topLeftCell="D11" activePane="bottomRight" state="frozenSplit"/>
      <selection pane="topRight" activeCell="H1" sqref="H1"/>
      <selection pane="bottomLeft" activeCell="A10" sqref="A10"/>
      <selection pane="bottomRight" activeCell="C2" sqref="C2:C3"/>
    </sheetView>
  </sheetViews>
  <sheetFormatPr defaultColWidth="9.140625" defaultRowHeight="12.75"/>
  <cols>
    <col min="1" max="1" width="4" style="25" customWidth="1"/>
    <col min="2" max="2" width="8.140625" style="37" customWidth="1"/>
    <col min="3" max="3" width="58.140625" style="25" customWidth="1"/>
    <col min="4" max="4" width="18.5703125" style="38" customWidth="1"/>
    <col min="5" max="6" width="16.28515625" style="25" customWidth="1"/>
    <col min="7" max="7" width="19.140625" style="38" customWidth="1"/>
    <col min="8" max="8" width="12.42578125" style="25" customWidth="1"/>
    <col min="9" max="9" width="13.5703125" style="25" customWidth="1"/>
    <col min="10" max="14" width="14.5703125" style="25" customWidth="1"/>
    <col min="15" max="15" width="14" style="25" customWidth="1"/>
    <col min="16" max="16" width="15" style="25" customWidth="1"/>
    <col min="17" max="32" width="16.7109375" style="25" customWidth="1"/>
    <col min="33" max="16384" width="9.140625" style="25"/>
  </cols>
  <sheetData>
    <row r="1" spans="1:34">
      <c r="B1" s="35"/>
      <c r="C1" s="23"/>
      <c r="D1" s="59"/>
      <c r="E1" s="24"/>
      <c r="F1" s="24"/>
      <c r="G1" s="59"/>
      <c r="H1" s="24"/>
      <c r="I1" s="24" t="s">
        <v>64</v>
      </c>
    </row>
    <row r="2" spans="1:34" ht="18">
      <c r="A2" s="67"/>
      <c r="B2" s="259" t="s">
        <v>392</v>
      </c>
      <c r="C2" s="260"/>
      <c r="D2" s="261"/>
      <c r="E2" s="26"/>
      <c r="F2" s="26"/>
      <c r="G2" s="60"/>
      <c r="H2" s="26"/>
      <c r="I2" s="26"/>
    </row>
    <row r="3" spans="1:34" ht="18">
      <c r="A3" s="67"/>
      <c r="B3" s="259" t="s">
        <v>393</v>
      </c>
      <c r="C3" s="260"/>
      <c r="D3" s="261"/>
      <c r="E3" s="26"/>
      <c r="F3" s="26"/>
      <c r="G3" s="60"/>
      <c r="H3" s="26"/>
      <c r="I3" s="26"/>
    </row>
    <row r="4" spans="1:34" s="29" customFormat="1" ht="43.5" customHeight="1">
      <c r="A4" s="68"/>
      <c r="B4" s="259" t="s">
        <v>394</v>
      </c>
      <c r="C4" s="260"/>
      <c r="D4" s="262"/>
      <c r="E4" s="28"/>
      <c r="F4" s="28"/>
      <c r="G4" s="61"/>
      <c r="H4" s="28"/>
      <c r="I4" s="28"/>
    </row>
    <row r="5" spans="1:34" s="29" customFormat="1" ht="43.5" customHeight="1">
      <c r="A5" s="68"/>
      <c r="B5" s="259"/>
      <c r="C5" s="260"/>
      <c r="D5" s="61"/>
      <c r="E5" s="28"/>
      <c r="F5" s="28"/>
      <c r="G5" s="61"/>
      <c r="H5" s="28"/>
      <c r="I5" s="28"/>
    </row>
    <row r="6" spans="1:34" s="29" customFormat="1" ht="43.5" customHeight="1" thickBot="1">
      <c r="A6" s="68"/>
      <c r="B6" s="259"/>
      <c r="C6" s="260"/>
      <c r="D6" s="61"/>
      <c r="E6" s="28"/>
      <c r="F6" s="28"/>
      <c r="G6" s="61"/>
      <c r="H6" s="28"/>
      <c r="I6" s="28"/>
    </row>
    <row r="7" spans="1:34" s="44" customFormat="1" ht="15.6" customHeight="1" thickTop="1">
      <c r="A7" s="315" t="s">
        <v>187</v>
      </c>
      <c r="B7" s="315"/>
      <c r="C7" s="295"/>
      <c r="D7" s="298" t="s">
        <v>361</v>
      </c>
      <c r="E7" s="43" t="s">
        <v>73</v>
      </c>
      <c r="F7" s="43" t="s">
        <v>73</v>
      </c>
      <c r="G7" s="301" t="s">
        <v>75</v>
      </c>
      <c r="H7" s="304" t="s">
        <v>70</v>
      </c>
      <c r="I7" s="304"/>
      <c r="J7" s="304"/>
      <c r="K7" s="304"/>
      <c r="L7" s="304"/>
      <c r="M7" s="304"/>
      <c r="N7" s="304"/>
      <c r="O7" s="304"/>
      <c r="P7" s="304"/>
      <c r="Q7" s="305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4" s="38" customFormat="1" ht="38.25" customHeight="1">
      <c r="A8" s="316"/>
      <c r="B8" s="316"/>
      <c r="C8" s="297"/>
      <c r="D8" s="299"/>
      <c r="E8" s="45" t="s">
        <v>348</v>
      </c>
      <c r="F8" s="45" t="s">
        <v>320</v>
      </c>
      <c r="G8" s="302"/>
      <c r="H8" s="146" t="s">
        <v>322</v>
      </c>
      <c r="I8" s="46" t="s">
        <v>323</v>
      </c>
      <c r="J8" s="46" t="s">
        <v>324</v>
      </c>
      <c r="K8" s="46" t="s">
        <v>325</v>
      </c>
      <c r="L8" s="46" t="s">
        <v>360</v>
      </c>
      <c r="M8" s="46" t="s">
        <v>326</v>
      </c>
      <c r="N8" s="46" t="s">
        <v>391</v>
      </c>
      <c r="O8" s="46" t="s">
        <v>327</v>
      </c>
      <c r="P8" s="146" t="s">
        <v>362</v>
      </c>
      <c r="Q8" s="46" t="s">
        <v>328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4" s="38" customFormat="1" ht="95.25" customHeight="1">
      <c r="A9" s="47" t="s">
        <v>170</v>
      </c>
      <c r="B9" s="48" t="s">
        <v>14</v>
      </c>
      <c r="C9" s="49" t="s">
        <v>15</v>
      </c>
      <c r="D9" s="300"/>
      <c r="E9" s="50" t="s">
        <v>74</v>
      </c>
      <c r="F9" s="50" t="s">
        <v>74</v>
      </c>
      <c r="G9" s="303"/>
      <c r="H9" s="263" t="s">
        <v>65</v>
      </c>
      <c r="I9" s="263" t="s">
        <v>66</v>
      </c>
      <c r="J9" s="263" t="s">
        <v>67</v>
      </c>
      <c r="K9" s="263" t="s">
        <v>71</v>
      </c>
      <c r="L9" s="263" t="s">
        <v>359</v>
      </c>
      <c r="M9" s="52" t="s">
        <v>72</v>
      </c>
      <c r="N9" s="253" t="s">
        <v>390</v>
      </c>
      <c r="O9" s="263" t="s">
        <v>68</v>
      </c>
      <c r="P9" s="263" t="s">
        <v>364</v>
      </c>
      <c r="Q9" s="53" t="s">
        <v>69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4" s="38" customFormat="1" ht="9.75" customHeight="1" thickBot="1">
      <c r="A10" s="54"/>
      <c r="B10" s="55">
        <v>1</v>
      </c>
      <c r="C10" s="56">
        <v>2</v>
      </c>
      <c r="D10" s="57" t="s">
        <v>77</v>
      </c>
      <c r="E10" s="57">
        <v>4</v>
      </c>
      <c r="F10" s="57">
        <v>4</v>
      </c>
      <c r="G10" s="57" t="s">
        <v>76</v>
      </c>
      <c r="H10" s="58">
        <v>6</v>
      </c>
      <c r="I10" s="58">
        <v>7</v>
      </c>
      <c r="J10" s="58">
        <v>8</v>
      </c>
      <c r="K10" s="58">
        <v>9</v>
      </c>
      <c r="L10" s="58">
        <v>10</v>
      </c>
      <c r="M10" s="58">
        <v>11</v>
      </c>
      <c r="N10" s="58">
        <v>12</v>
      </c>
      <c r="O10" s="58">
        <v>13</v>
      </c>
      <c r="P10" s="58">
        <v>14</v>
      </c>
      <c r="Q10" s="58">
        <v>15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4" s="163" customFormat="1" ht="35.1" customHeight="1" thickTop="1">
      <c r="A11" s="313" t="s">
        <v>365</v>
      </c>
      <c r="B11" s="313"/>
      <c r="C11" s="313"/>
      <c r="D11" s="161">
        <f>ROUNDDOWN('RASHODI PROJ. 2023'!D11*1.034,-2)</f>
        <v>10829500</v>
      </c>
      <c r="E11" s="161">
        <f>ROUNDDOWN('RASHODI PROJ. 2023'!E11*1.034,-2)</f>
        <v>1744700</v>
      </c>
      <c r="F11" s="161">
        <f>ROUNDDOWN('RASHODI PROJ. 2023'!F11*1.034,-2)</f>
        <v>131300</v>
      </c>
      <c r="G11" s="161">
        <f>ROUNDDOWN('RASHODI PROJ. 2023'!G11*1.034,-2)</f>
        <v>8953400</v>
      </c>
      <c r="H11" s="161">
        <f>ROUNDDOWN('RASHODI PROJ. 2023'!H11*1.034,-2)</f>
        <v>0</v>
      </c>
      <c r="I11" s="161">
        <f>ROUNDDOWN('RASHODI PROJ. 2023'!I11*1.034,-2)</f>
        <v>78400</v>
      </c>
      <c r="J11" s="161">
        <f>ROUNDDOWN('RASHODI PROJ. 2023'!J11*1.034,-2)</f>
        <v>8580900</v>
      </c>
      <c r="K11" s="161">
        <f>ROUNDDOWN('RASHODI PROJ. 2023'!K11*1.034,-2)</f>
        <v>0</v>
      </c>
      <c r="L11" s="161">
        <f>ROUNDDOWN('RASHODI PROJ. 2023'!L11*1.034,-2)</f>
        <v>277600</v>
      </c>
      <c r="M11" s="161">
        <f>ROUNDDOWN('RASHODI PROJ. 2023'!M11*1.034,-2)</f>
        <v>0</v>
      </c>
      <c r="N11" s="161">
        <f>ROUNDDOWN('RASHODI PROJ. 2023'!N11*1.034,-2)</f>
        <v>0</v>
      </c>
      <c r="O11" s="161">
        <f>ROUNDDOWN('RASHODI PROJ. 2023'!O11*1.034,-2)</f>
        <v>16100</v>
      </c>
      <c r="P11" s="161">
        <f>ROUNDDOWN('RASHODI PROJ. 2023'!P11*1.034,-2)</f>
        <v>0</v>
      </c>
      <c r="Q11" s="161">
        <f>ROUNDDOWN('RASHODI PROJ. 2023'!Q11*1.034,-2)</f>
        <v>0</v>
      </c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</row>
    <row r="12" spans="1:34" s="166" customFormat="1" ht="35.1" customHeight="1">
      <c r="A12" s="314" t="s">
        <v>379</v>
      </c>
      <c r="B12" s="314"/>
      <c r="C12" s="314"/>
      <c r="D12" s="164">
        <f>ROUNDDOWN('RASHODI PROJ. 2023'!D12*1.034,-2)</f>
        <v>9489400</v>
      </c>
      <c r="E12" s="164">
        <f>ROUNDDOWN('RASHODI PROJ. 2023'!E12*1.034,-2)</f>
        <v>575800</v>
      </c>
      <c r="F12" s="164">
        <f>ROUNDDOWN('RASHODI PROJ. 2023'!F12*1.034,-2)</f>
        <v>18100</v>
      </c>
      <c r="G12" s="164">
        <f>ROUNDDOWN('RASHODI PROJ. 2023'!G12*1.034,-2)</f>
        <v>8895200</v>
      </c>
      <c r="H12" s="164">
        <f>ROUNDDOWN('RASHODI PROJ. 2023'!H12*1.034,-2)</f>
        <v>0</v>
      </c>
      <c r="I12" s="164">
        <f>ROUNDDOWN('RASHODI PROJ. 2023'!I12*1.034,-2)</f>
        <v>78400</v>
      </c>
      <c r="J12" s="164">
        <f>ROUNDDOWN('RASHODI PROJ. 2023'!J12*1.034,-2)</f>
        <v>8528200</v>
      </c>
      <c r="K12" s="164">
        <f>ROUNDDOWN('RASHODI PROJ. 2023'!K12*1.034,-2)</f>
        <v>0</v>
      </c>
      <c r="L12" s="164">
        <f>ROUNDDOWN('RASHODI PROJ. 2023'!L12*1.034,-2)</f>
        <v>277600</v>
      </c>
      <c r="M12" s="164">
        <f>ROUNDDOWN('RASHODI PROJ. 2023'!M12*1.034,-2)</f>
        <v>0</v>
      </c>
      <c r="N12" s="164">
        <f>ROUNDDOWN('RASHODI PROJ. 2023'!N12*1.034,-2)</f>
        <v>0</v>
      </c>
      <c r="O12" s="164">
        <f>ROUNDDOWN('RASHODI PROJ. 2023'!O12*1.034,-2)</f>
        <v>10700</v>
      </c>
      <c r="P12" s="164">
        <f>ROUNDDOWN('RASHODI PROJ. 2023'!P12*1.034,-2)</f>
        <v>0</v>
      </c>
      <c r="Q12" s="164">
        <f>ROUNDDOWN('RASHODI PROJ. 2023'!Q12*1.034,-2)</f>
        <v>0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4" s="167" customFormat="1" ht="35.1" customHeight="1">
      <c r="B13" s="168">
        <v>31</v>
      </c>
      <c r="C13" s="169" t="s">
        <v>116</v>
      </c>
      <c r="D13" s="170">
        <f>ROUNDDOWN('RASHODI PROJ. 2023'!D13*1.034,-2)</f>
        <v>8627700</v>
      </c>
      <c r="E13" s="170">
        <f>ROUNDDOWN('RASHODI PROJ. 2023'!E13*1.034,-2)</f>
        <v>0</v>
      </c>
      <c r="F13" s="170">
        <f>ROUNDDOWN('RASHODI PROJ. 2023'!F13*1.034,-2)</f>
        <v>0</v>
      </c>
      <c r="G13" s="171">
        <f>ROUNDDOWN('RASHODI PROJ. 2023'!G13*1.034,-2)</f>
        <v>8627700</v>
      </c>
      <c r="H13" s="170">
        <f>ROUNDDOWN('RASHODI PROJ. 2023'!H13*1.034,-2)</f>
        <v>0</v>
      </c>
      <c r="I13" s="170">
        <f>ROUNDDOWN('RASHODI PROJ. 2023'!I13*1.034,-2)</f>
        <v>3200</v>
      </c>
      <c r="J13" s="170">
        <f>ROUNDDOWN('RASHODI PROJ. 2023'!J13*1.034,-2)</f>
        <v>8350500</v>
      </c>
      <c r="K13" s="170">
        <f>ROUNDDOWN('RASHODI PROJ. 2023'!K13*1.034,-2)</f>
        <v>0</v>
      </c>
      <c r="L13" s="170">
        <f>ROUNDDOWN('RASHODI PROJ. 2023'!L13*1.034,-2)</f>
        <v>273900</v>
      </c>
      <c r="M13" s="170">
        <f>ROUNDDOWN('RASHODI PROJ. 2023'!M13*1.034,-2)</f>
        <v>0</v>
      </c>
      <c r="N13" s="170">
        <f>ROUNDDOWN('RASHODI PROJ. 2023'!N13*1.034,-2)</f>
        <v>0</v>
      </c>
      <c r="O13" s="170">
        <f>ROUNDDOWN('RASHODI PROJ. 2023'!O13*1.034,-2)</f>
        <v>0</v>
      </c>
      <c r="P13" s="170">
        <f>ROUNDDOWN('RASHODI PROJ. 2023'!P13*1.034,-2)</f>
        <v>0</v>
      </c>
      <c r="Q13" s="170">
        <f>ROUNDDOWN('RASHODI PROJ. 2023'!Q13*1.034,-2)</f>
        <v>0</v>
      </c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  <c r="AH13" s="173"/>
    </row>
    <row r="14" spans="1:34" s="167" customFormat="1" ht="35.1" customHeight="1">
      <c r="B14" s="168">
        <v>311</v>
      </c>
      <c r="C14" s="169" t="s">
        <v>117</v>
      </c>
      <c r="D14" s="170">
        <f>ROUNDDOWN('RASHODI PROJ. 2023'!D14*1.034,-2)</f>
        <v>7331700</v>
      </c>
      <c r="E14" s="170">
        <f>ROUNDDOWN('RASHODI PROJ. 2023'!E14*1.034,-2)</f>
        <v>0</v>
      </c>
      <c r="F14" s="170">
        <f>ROUNDDOWN('RASHODI PROJ. 2023'!F14*1.034,-2)</f>
        <v>0</v>
      </c>
      <c r="G14" s="171">
        <f>ROUNDDOWN('RASHODI PROJ. 2023'!G14*1.034,-2)</f>
        <v>7331700</v>
      </c>
      <c r="H14" s="170">
        <f>ROUNDDOWN('RASHODI PROJ. 2023'!H14*1.034,-2)</f>
        <v>0</v>
      </c>
      <c r="I14" s="170">
        <f>ROUNDDOWN('RASHODI PROJ. 2023'!I14*1.034,-2)</f>
        <v>0</v>
      </c>
      <c r="J14" s="170">
        <f>ROUNDDOWN('RASHODI PROJ. 2023'!J14*1.034,-2)</f>
        <v>7076100</v>
      </c>
      <c r="K14" s="170">
        <f>ROUNDDOWN('RASHODI PROJ. 2023'!K14*1.034,-2)</f>
        <v>0</v>
      </c>
      <c r="L14" s="170">
        <f>ROUNDDOWN('RASHODI PROJ. 2023'!L14*1.034,-2)</f>
        <v>255600</v>
      </c>
      <c r="M14" s="170">
        <f>ROUNDDOWN('RASHODI PROJ. 2023'!M14*1.034,-2)</f>
        <v>0</v>
      </c>
      <c r="N14" s="170">
        <f>ROUNDDOWN('RASHODI PROJ. 2023'!N14*1.034,-2)</f>
        <v>0</v>
      </c>
      <c r="O14" s="170">
        <f>ROUNDDOWN('RASHODI PROJ. 2023'!O14*1.034,-2)</f>
        <v>0</v>
      </c>
      <c r="P14" s="170">
        <f>ROUNDDOWN('RASHODI PROJ. 2023'!P14*1.034,-2)</f>
        <v>0</v>
      </c>
      <c r="Q14" s="170">
        <f>ROUNDDOWN('RASHODI PROJ. 2023'!Q14*1.034,-2)</f>
        <v>0</v>
      </c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34" s="174" customFormat="1" ht="35.1" customHeight="1">
      <c r="B15" s="175">
        <v>3111</v>
      </c>
      <c r="C15" s="176" t="s">
        <v>30</v>
      </c>
      <c r="D15" s="177">
        <f>ROUNDDOWN('RASHODI PROJ. 2023'!D15*1.034,-2)</f>
        <v>7036800</v>
      </c>
      <c r="E15" s="178">
        <f>ROUNDDOWN('RASHODI PROJ. 2023'!E15*1.034,-2)</f>
        <v>0</v>
      </c>
      <c r="F15" s="178">
        <f>ROUNDDOWN('RASHODI PROJ. 2023'!F15*1.034,-2)</f>
        <v>0</v>
      </c>
      <c r="G15" s="177">
        <f>ROUNDDOWN('RASHODI PROJ. 2023'!G15*1.034,-2)</f>
        <v>7036800</v>
      </c>
      <c r="H15" s="179">
        <f>ROUNDDOWN('RASHODI PROJ. 2023'!H15*1.034,-2)</f>
        <v>0</v>
      </c>
      <c r="I15" s="179">
        <f>ROUNDDOWN('RASHODI PROJ. 2023'!I15*1.034,-2)</f>
        <v>0</v>
      </c>
      <c r="J15" s="179">
        <f>ROUNDDOWN('RASHODI PROJ. 2023'!J15*1.034,-2)</f>
        <v>6781200</v>
      </c>
      <c r="K15" s="179">
        <f>ROUNDDOWN('RASHODI PROJ. 2023'!K15*1.034,-2)</f>
        <v>0</v>
      </c>
      <c r="L15" s="179">
        <f>ROUNDDOWN('RASHODI PROJ. 2023'!L15*1.034,-2)</f>
        <v>255600</v>
      </c>
      <c r="M15" s="179">
        <f>ROUNDDOWN('RASHODI PROJ. 2023'!M15*1.034,-2)</f>
        <v>0</v>
      </c>
      <c r="N15" s="179">
        <f>ROUNDDOWN('RASHODI PROJ. 2023'!N15*1.034,-2)</f>
        <v>0</v>
      </c>
      <c r="O15" s="179">
        <f>ROUNDDOWN('RASHODI PROJ. 2023'!O15*1.034,-2)</f>
        <v>0</v>
      </c>
      <c r="P15" s="179">
        <f>ROUNDDOWN('RASHODI PROJ. 2023'!P15*1.034,-2)</f>
        <v>0</v>
      </c>
      <c r="Q15" s="179">
        <f>ROUNDDOWN('RASHODI PROJ. 2023'!Q15*1.034,-2)</f>
        <v>0</v>
      </c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1"/>
      <c r="AD15" s="181"/>
      <c r="AE15" s="181"/>
      <c r="AF15" s="181"/>
    </row>
    <row r="16" spans="1:34" s="174" customFormat="1" ht="35.1" customHeight="1">
      <c r="B16" s="175">
        <v>3112</v>
      </c>
      <c r="C16" s="176" t="s">
        <v>78</v>
      </c>
      <c r="D16" s="177">
        <f>ROUNDDOWN('RASHODI PROJ. 2023'!D16*1.034,-2)</f>
        <v>0</v>
      </c>
      <c r="E16" s="178">
        <f>ROUNDDOWN('RASHODI PROJ. 2023'!E16*1.034,-2)</f>
        <v>0</v>
      </c>
      <c r="F16" s="178">
        <f>ROUNDDOWN('RASHODI PROJ. 2023'!F16*1.034,-2)</f>
        <v>0</v>
      </c>
      <c r="G16" s="177">
        <f>ROUNDDOWN('RASHODI PROJ. 2023'!G16*1.034,-2)</f>
        <v>0</v>
      </c>
      <c r="H16" s="179">
        <f>ROUNDDOWN('RASHODI PROJ. 2023'!H16*1.034,-2)</f>
        <v>0</v>
      </c>
      <c r="I16" s="179">
        <f>ROUNDDOWN('RASHODI PROJ. 2023'!I16*1.034,-2)</f>
        <v>0</v>
      </c>
      <c r="J16" s="179">
        <f>ROUNDDOWN('RASHODI PROJ. 2023'!J16*1.034,-2)</f>
        <v>0</v>
      </c>
      <c r="K16" s="179">
        <f>ROUNDDOWN('RASHODI PROJ. 2023'!K16*1.034,-2)</f>
        <v>0</v>
      </c>
      <c r="L16" s="179">
        <f>ROUNDDOWN('RASHODI PROJ. 2023'!L16*1.034,-2)</f>
        <v>0</v>
      </c>
      <c r="M16" s="179">
        <f>ROUNDDOWN('RASHODI PROJ. 2023'!M16*1.034,-2)</f>
        <v>0</v>
      </c>
      <c r="N16" s="179">
        <f>ROUNDDOWN('RASHODI PROJ. 2023'!N16*1.034,-2)</f>
        <v>0</v>
      </c>
      <c r="O16" s="179">
        <f>ROUNDDOWN('RASHODI PROJ. 2023'!O16*1.034,-2)</f>
        <v>0</v>
      </c>
      <c r="P16" s="179">
        <f>ROUNDDOWN('RASHODI PROJ. 2023'!P16*1.034,-2)</f>
        <v>0</v>
      </c>
      <c r="Q16" s="179">
        <f>ROUNDDOWN('RASHODI PROJ. 2023'!Q16*1.034,-2)</f>
        <v>0</v>
      </c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1"/>
      <c r="AD16" s="181"/>
      <c r="AE16" s="181"/>
      <c r="AF16" s="181"/>
    </row>
    <row r="17" spans="2:33" s="174" customFormat="1" ht="35.1" customHeight="1">
      <c r="B17" s="175">
        <v>3113</v>
      </c>
      <c r="C17" s="176" t="s">
        <v>79</v>
      </c>
      <c r="D17" s="177">
        <f>ROUNDDOWN('RASHODI PROJ. 2023'!D17*1.034,-2)</f>
        <v>107600</v>
      </c>
      <c r="E17" s="178">
        <f>ROUNDDOWN('RASHODI PROJ. 2023'!E17*1.034,-2)</f>
        <v>0</v>
      </c>
      <c r="F17" s="178">
        <f>ROUNDDOWN('RASHODI PROJ. 2023'!F17*1.034,-2)</f>
        <v>0</v>
      </c>
      <c r="G17" s="177">
        <f>ROUNDDOWN('RASHODI PROJ. 2023'!G17*1.034,-2)</f>
        <v>107600</v>
      </c>
      <c r="H17" s="179">
        <f>ROUNDDOWN('RASHODI PROJ. 2023'!H17*1.034,-2)</f>
        <v>0</v>
      </c>
      <c r="I17" s="179">
        <f>ROUNDDOWN('RASHODI PROJ. 2023'!I17*1.034,-2)</f>
        <v>0</v>
      </c>
      <c r="J17" s="179">
        <f>ROUNDDOWN('RASHODI PROJ. 2023'!J17*1.034,-2)</f>
        <v>107600</v>
      </c>
      <c r="K17" s="179">
        <f>ROUNDDOWN('RASHODI PROJ. 2023'!K17*1.034,-2)</f>
        <v>0</v>
      </c>
      <c r="L17" s="179">
        <f>ROUNDDOWN('RASHODI PROJ. 2023'!L17*1.034,-2)</f>
        <v>0</v>
      </c>
      <c r="M17" s="179">
        <f>ROUNDDOWN('RASHODI PROJ. 2023'!M17*1.034,-2)</f>
        <v>0</v>
      </c>
      <c r="N17" s="179">
        <f>ROUNDDOWN('RASHODI PROJ. 2023'!N17*1.034,-2)</f>
        <v>0</v>
      </c>
      <c r="O17" s="179">
        <f>ROUNDDOWN('RASHODI PROJ. 2023'!O17*1.034,-2)</f>
        <v>0</v>
      </c>
      <c r="P17" s="179">
        <f>ROUNDDOWN('RASHODI PROJ. 2023'!P17*1.034,-2)</f>
        <v>0</v>
      </c>
      <c r="Q17" s="179">
        <f>ROUNDDOWN('RASHODI PROJ. 2023'!Q17*1.034,-2)</f>
        <v>0</v>
      </c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1"/>
      <c r="AD17" s="181"/>
      <c r="AE17" s="181"/>
      <c r="AF17" s="181"/>
    </row>
    <row r="18" spans="2:33" s="174" customFormat="1" ht="35.1" customHeight="1">
      <c r="B18" s="175">
        <v>3114</v>
      </c>
      <c r="C18" s="176" t="s">
        <v>80</v>
      </c>
      <c r="D18" s="177">
        <f>ROUNDDOWN('RASHODI PROJ. 2023'!D18*1.034,-2)</f>
        <v>187200</v>
      </c>
      <c r="E18" s="178">
        <f>ROUNDDOWN('RASHODI PROJ. 2023'!E18*1.034,-2)</f>
        <v>0</v>
      </c>
      <c r="F18" s="178">
        <f>ROUNDDOWN('RASHODI PROJ. 2023'!F18*1.034,-2)</f>
        <v>0</v>
      </c>
      <c r="G18" s="177">
        <f>ROUNDDOWN('RASHODI PROJ. 2023'!G18*1.034,-2)</f>
        <v>187200</v>
      </c>
      <c r="H18" s="179">
        <f>ROUNDDOWN('RASHODI PROJ. 2023'!H18*1.034,-2)</f>
        <v>0</v>
      </c>
      <c r="I18" s="179">
        <f>ROUNDDOWN('RASHODI PROJ. 2023'!I18*1.034,-2)</f>
        <v>0</v>
      </c>
      <c r="J18" s="179">
        <f>ROUNDDOWN('RASHODI PROJ. 2023'!J18*1.034,-2)</f>
        <v>187200</v>
      </c>
      <c r="K18" s="179">
        <f>ROUNDDOWN('RASHODI PROJ. 2023'!K18*1.034,-2)</f>
        <v>0</v>
      </c>
      <c r="L18" s="179">
        <f>ROUNDDOWN('RASHODI PROJ. 2023'!L18*1.034,-2)</f>
        <v>0</v>
      </c>
      <c r="M18" s="179">
        <f>ROUNDDOWN('RASHODI PROJ. 2023'!M18*1.034,-2)</f>
        <v>0</v>
      </c>
      <c r="N18" s="179">
        <f>ROUNDDOWN('RASHODI PROJ. 2023'!N18*1.034,-2)</f>
        <v>0</v>
      </c>
      <c r="O18" s="179">
        <f>ROUNDDOWN('RASHODI PROJ. 2023'!O18*1.034,-2)</f>
        <v>0</v>
      </c>
      <c r="P18" s="179">
        <f>ROUNDDOWN('RASHODI PROJ. 2023'!P18*1.034,-2)</f>
        <v>0</v>
      </c>
      <c r="Q18" s="179">
        <f>ROUNDDOWN('RASHODI PROJ. 2023'!Q18*1.034,-2)</f>
        <v>0</v>
      </c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1"/>
      <c r="AD18" s="181"/>
      <c r="AE18" s="181"/>
      <c r="AF18" s="181"/>
    </row>
    <row r="19" spans="2:33" s="167" customFormat="1" ht="35.1" customHeight="1">
      <c r="B19" s="168">
        <v>312</v>
      </c>
      <c r="C19" s="169" t="s">
        <v>32</v>
      </c>
      <c r="D19" s="170">
        <f>ROUNDDOWN('RASHODI PROJ. 2023'!D19*1.034,-2)</f>
        <v>193600</v>
      </c>
      <c r="E19" s="170">
        <f>ROUNDDOWN('RASHODI PROJ. 2023'!E19*1.034,-2)</f>
        <v>0</v>
      </c>
      <c r="F19" s="170">
        <f>ROUNDDOWN('RASHODI PROJ. 2023'!F19*1.034,-2)</f>
        <v>0</v>
      </c>
      <c r="G19" s="171">
        <f>ROUNDDOWN('RASHODI PROJ. 2023'!G19*1.034,-2)</f>
        <v>193600</v>
      </c>
      <c r="H19" s="170">
        <f>ROUNDDOWN('RASHODI PROJ. 2023'!H19*1.034,-2)</f>
        <v>0</v>
      </c>
      <c r="I19" s="170">
        <f>ROUNDDOWN('RASHODI PROJ. 2023'!I19*1.034,-2)</f>
        <v>3200</v>
      </c>
      <c r="J19" s="170">
        <f>ROUNDDOWN('RASHODI PROJ. 2023'!J19*1.034,-2)</f>
        <v>190400</v>
      </c>
      <c r="K19" s="170">
        <f>ROUNDDOWN('RASHODI PROJ. 2023'!K19*1.034,-2)</f>
        <v>0</v>
      </c>
      <c r="L19" s="170">
        <f>ROUNDDOWN('RASHODI PROJ. 2023'!L19*1.034,-2)</f>
        <v>0</v>
      </c>
      <c r="M19" s="170">
        <f>ROUNDDOWN('RASHODI PROJ. 2023'!M19*1.034,-2)</f>
        <v>0</v>
      </c>
      <c r="N19" s="170">
        <f>ROUNDDOWN('RASHODI PROJ. 2023'!N19*1.034,-2)</f>
        <v>0</v>
      </c>
      <c r="O19" s="170">
        <f>ROUNDDOWN('RASHODI PROJ. 2023'!O19*1.034,-2)</f>
        <v>0</v>
      </c>
      <c r="P19" s="170">
        <f>ROUNDDOWN('RASHODI PROJ. 2023'!P19*1.034,-2)</f>
        <v>0</v>
      </c>
      <c r="Q19" s="170">
        <f>ROUNDDOWN('RASHODI PROJ. 2023'!Q19*1.034,-2)</f>
        <v>0</v>
      </c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2:33" s="174" customFormat="1" ht="35.1" customHeight="1">
      <c r="B20" s="175" t="s">
        <v>31</v>
      </c>
      <c r="C20" s="176" t="s">
        <v>32</v>
      </c>
      <c r="D20" s="177">
        <f>ROUNDDOWN('RASHODI PROJ. 2023'!D20*1.034,-2)</f>
        <v>193600</v>
      </c>
      <c r="E20" s="178">
        <f>ROUNDDOWN('RASHODI PROJ. 2023'!E20*1.034,-2)</f>
        <v>0</v>
      </c>
      <c r="F20" s="178">
        <f>ROUNDDOWN('RASHODI PROJ. 2023'!F20*1.034,-2)</f>
        <v>0</v>
      </c>
      <c r="G20" s="177">
        <f>ROUNDDOWN('RASHODI PROJ. 2023'!G20*1.034,-2)</f>
        <v>193600</v>
      </c>
      <c r="H20" s="179">
        <f>ROUNDDOWN('RASHODI PROJ. 2023'!H20*1.034,-2)</f>
        <v>0</v>
      </c>
      <c r="I20" s="179">
        <f>ROUNDDOWN('RASHODI PROJ. 2023'!I20*1.034,-2)</f>
        <v>3200</v>
      </c>
      <c r="J20" s="179">
        <f>ROUNDDOWN('RASHODI PROJ. 2023'!J20*1.034,-2)</f>
        <v>190400</v>
      </c>
      <c r="K20" s="179">
        <f>ROUNDDOWN('RASHODI PROJ. 2023'!K20*1.034,-2)</f>
        <v>0</v>
      </c>
      <c r="L20" s="179">
        <f>ROUNDDOWN('RASHODI PROJ. 2023'!L20*1.034,-2)</f>
        <v>0</v>
      </c>
      <c r="M20" s="179">
        <f>ROUNDDOWN('RASHODI PROJ. 2023'!M20*1.034,-2)</f>
        <v>0</v>
      </c>
      <c r="N20" s="179">
        <f>ROUNDDOWN('RASHODI PROJ. 2023'!N20*1.034,-2)</f>
        <v>0</v>
      </c>
      <c r="O20" s="179">
        <f>ROUNDDOWN('RASHODI PROJ. 2023'!O20*1.034,-2)</f>
        <v>0</v>
      </c>
      <c r="P20" s="179">
        <f>ROUNDDOWN('RASHODI PROJ. 2023'!P20*1.034,-2)</f>
        <v>0</v>
      </c>
      <c r="Q20" s="179">
        <f>ROUNDDOWN('RASHODI PROJ. 2023'!Q20*1.034,-2)</f>
        <v>0</v>
      </c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1"/>
      <c r="AD20" s="181"/>
      <c r="AE20" s="181"/>
      <c r="AF20" s="181"/>
    </row>
    <row r="21" spans="2:33" s="167" customFormat="1" ht="35.1" customHeight="1">
      <c r="B21" s="168">
        <v>313</v>
      </c>
      <c r="C21" s="169" t="s">
        <v>118</v>
      </c>
      <c r="D21" s="170">
        <f>ROUNDDOWN('RASHODI PROJ. 2023'!D21*1.034,-2)</f>
        <v>1102100</v>
      </c>
      <c r="E21" s="170">
        <f>ROUNDDOWN('RASHODI PROJ. 2023'!E21*1.034,-2)</f>
        <v>0</v>
      </c>
      <c r="F21" s="170">
        <f>ROUNDDOWN('RASHODI PROJ. 2023'!F21*1.034,-2)</f>
        <v>0</v>
      </c>
      <c r="G21" s="171">
        <f>ROUNDDOWN('RASHODI PROJ. 2023'!G21*1.034,-2)</f>
        <v>1102100</v>
      </c>
      <c r="H21" s="170">
        <f>ROUNDDOWN('RASHODI PROJ. 2023'!H21*1.034,-2)</f>
        <v>0</v>
      </c>
      <c r="I21" s="170">
        <f>ROUNDDOWN('RASHODI PROJ. 2023'!I21*1.034,-2)</f>
        <v>0</v>
      </c>
      <c r="J21" s="170">
        <f>ROUNDDOWN('RASHODI PROJ. 2023'!J21*1.034,-2)</f>
        <v>1083800</v>
      </c>
      <c r="K21" s="170">
        <f>ROUNDDOWN('RASHODI PROJ. 2023'!K21*1.034,-2)</f>
        <v>0</v>
      </c>
      <c r="L21" s="170">
        <f>ROUNDDOWN('RASHODI PROJ. 2023'!L21*1.034,-2)</f>
        <v>18100</v>
      </c>
      <c r="M21" s="170">
        <f>ROUNDDOWN('RASHODI PROJ. 2023'!M21*1.034,-2)</f>
        <v>0</v>
      </c>
      <c r="N21" s="170">
        <f>ROUNDDOWN('RASHODI PROJ. 2023'!N21*1.034,-2)</f>
        <v>0</v>
      </c>
      <c r="O21" s="170">
        <f>ROUNDDOWN('RASHODI PROJ. 2023'!O21*1.034,-2)</f>
        <v>0</v>
      </c>
      <c r="P21" s="170">
        <f>ROUNDDOWN('RASHODI PROJ. 2023'!P21*1.034,-2)</f>
        <v>0</v>
      </c>
      <c r="Q21" s="170">
        <f>ROUNDDOWN('RASHODI PROJ. 2023'!Q21*1.034,-2)</f>
        <v>0</v>
      </c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2:33" s="174" customFormat="1" ht="35.1" customHeight="1">
      <c r="B22" s="175">
        <v>3132</v>
      </c>
      <c r="C22" s="176" t="s">
        <v>81</v>
      </c>
      <c r="D22" s="177">
        <f>ROUNDDOWN('RASHODI PROJ. 2023'!D22*1.034,-2)</f>
        <v>1102100</v>
      </c>
      <c r="E22" s="178">
        <f>ROUNDDOWN('RASHODI PROJ. 2023'!E22*1.034,-2)</f>
        <v>0</v>
      </c>
      <c r="F22" s="178">
        <f>ROUNDDOWN('RASHODI PROJ. 2023'!F22*1.034,-2)</f>
        <v>0</v>
      </c>
      <c r="G22" s="177">
        <f>ROUNDDOWN('RASHODI PROJ. 2023'!G22*1.034,-2)</f>
        <v>1102100</v>
      </c>
      <c r="H22" s="179">
        <f>ROUNDDOWN('RASHODI PROJ. 2023'!H22*1.034,-2)</f>
        <v>0</v>
      </c>
      <c r="I22" s="179">
        <f>ROUNDDOWN('RASHODI PROJ. 2023'!I22*1.034,-2)</f>
        <v>0</v>
      </c>
      <c r="J22" s="179">
        <f>ROUNDDOWN('RASHODI PROJ. 2023'!J22*1.034,-2)</f>
        <v>1083800</v>
      </c>
      <c r="K22" s="179">
        <f>ROUNDDOWN('RASHODI PROJ. 2023'!K22*1.034,-2)</f>
        <v>0</v>
      </c>
      <c r="L22" s="179">
        <f>ROUNDDOWN('RASHODI PROJ. 2023'!L22*1.034,-2)</f>
        <v>18100</v>
      </c>
      <c r="M22" s="179">
        <f>ROUNDDOWN('RASHODI PROJ. 2023'!M22*1.034,-2)</f>
        <v>0</v>
      </c>
      <c r="N22" s="179">
        <f>ROUNDDOWN('RASHODI PROJ. 2023'!N22*1.034,-2)</f>
        <v>0</v>
      </c>
      <c r="O22" s="179">
        <f>ROUNDDOWN('RASHODI PROJ. 2023'!O22*1.034,-2)</f>
        <v>0</v>
      </c>
      <c r="P22" s="179">
        <f>ROUNDDOWN('RASHODI PROJ. 2023'!P22*1.034,-2)</f>
        <v>0</v>
      </c>
      <c r="Q22" s="179">
        <f>ROUNDDOWN('RASHODI PROJ. 2023'!Q22*1.034,-2)</f>
        <v>0</v>
      </c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1"/>
      <c r="AD22" s="181"/>
      <c r="AE22" s="181"/>
      <c r="AF22" s="181"/>
    </row>
    <row r="23" spans="2:33" s="167" customFormat="1" ht="35.1" customHeight="1">
      <c r="B23" s="168">
        <v>32</v>
      </c>
      <c r="C23" s="169" t="s">
        <v>119</v>
      </c>
      <c r="D23" s="170">
        <f>ROUNDDOWN('RASHODI PROJ. 2023'!D23*1.034,-2)</f>
        <v>856200</v>
      </c>
      <c r="E23" s="170">
        <f>ROUNDDOWN('RASHODI PROJ. 2023'!E23*1.034,-2)</f>
        <v>570400</v>
      </c>
      <c r="F23" s="170">
        <f>ROUNDDOWN('RASHODI PROJ. 2023'!F23*1.034,-2)</f>
        <v>18100</v>
      </c>
      <c r="G23" s="171">
        <f>ROUNDDOWN('RASHODI PROJ. 2023'!G23*1.034,-2)</f>
        <v>267300</v>
      </c>
      <c r="H23" s="170">
        <f>ROUNDDOWN('RASHODI PROJ. 2023'!H23*1.034,-2)</f>
        <v>0</v>
      </c>
      <c r="I23" s="170">
        <f>ROUNDDOWN('RASHODI PROJ. 2023'!I23*1.034,-2)</f>
        <v>75200</v>
      </c>
      <c r="J23" s="170">
        <f>ROUNDDOWN('RASHODI PROJ. 2023'!J23*1.034,-2)</f>
        <v>177500</v>
      </c>
      <c r="K23" s="170">
        <f>ROUNDDOWN('RASHODI PROJ. 2023'!K23*1.034,-2)</f>
        <v>0</v>
      </c>
      <c r="L23" s="170">
        <f>ROUNDDOWN('RASHODI PROJ. 2023'!L23*1.034,-2)</f>
        <v>3700</v>
      </c>
      <c r="M23" s="170">
        <f>ROUNDDOWN('RASHODI PROJ. 2023'!M23*1.034,-2)</f>
        <v>0</v>
      </c>
      <c r="N23" s="170">
        <f>ROUNDDOWN('RASHODI PROJ. 2023'!N23*1.034,-2)</f>
        <v>0</v>
      </c>
      <c r="O23" s="170">
        <f>ROUNDDOWN('RASHODI PROJ. 2023'!O23*1.034,-2)</f>
        <v>10700</v>
      </c>
      <c r="P23" s="170">
        <f>ROUNDDOWN('RASHODI PROJ. 2023'!P23*1.034,-2)</f>
        <v>0</v>
      </c>
      <c r="Q23" s="170">
        <f>ROUNDDOWN('RASHODI PROJ. 2023'!Q23*1.034,-2)</f>
        <v>0</v>
      </c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</row>
    <row r="24" spans="2:33" s="167" customFormat="1" ht="35.1" customHeight="1">
      <c r="B24" s="168">
        <v>321</v>
      </c>
      <c r="C24" s="169" t="s">
        <v>120</v>
      </c>
      <c r="D24" s="170">
        <f>ROUNDDOWN('RASHODI PROJ. 2023'!D24*1.034,-2)</f>
        <v>244800</v>
      </c>
      <c r="E24" s="170">
        <f>ROUNDDOWN('RASHODI PROJ. 2023'!E24*1.034,-2)</f>
        <v>171100</v>
      </c>
      <c r="F24" s="170">
        <f>ROUNDDOWN('RASHODI PROJ. 2023'!F24*1.034,-2)</f>
        <v>0</v>
      </c>
      <c r="G24" s="171">
        <f>ROUNDDOWN('RASHODI PROJ. 2023'!G24*1.034,-2)</f>
        <v>73700</v>
      </c>
      <c r="H24" s="170">
        <f>ROUNDDOWN('RASHODI PROJ. 2023'!H24*1.034,-2)</f>
        <v>0</v>
      </c>
      <c r="I24" s="170">
        <f>ROUNDDOWN('RASHODI PROJ. 2023'!I24*1.034,-2)</f>
        <v>21500</v>
      </c>
      <c r="J24" s="170">
        <f>ROUNDDOWN('RASHODI PROJ. 2023'!J24*1.034,-2)</f>
        <v>48300</v>
      </c>
      <c r="K24" s="170">
        <f>ROUNDDOWN('RASHODI PROJ. 2023'!K24*1.034,-2)</f>
        <v>0</v>
      </c>
      <c r="L24" s="170">
        <f>ROUNDDOWN('RASHODI PROJ. 2023'!L24*1.034,-2)</f>
        <v>3700</v>
      </c>
      <c r="M24" s="170">
        <f>ROUNDDOWN('RASHODI PROJ. 2023'!M24*1.034,-2)</f>
        <v>0</v>
      </c>
      <c r="N24" s="170">
        <f>ROUNDDOWN('RASHODI PROJ. 2023'!N24*1.034,-2)</f>
        <v>0</v>
      </c>
      <c r="O24" s="170">
        <f>ROUNDDOWN('RASHODI PROJ. 2023'!O24*1.034,-2)</f>
        <v>0</v>
      </c>
      <c r="P24" s="170">
        <f>ROUNDDOWN('RASHODI PROJ. 2023'!P24*1.034,-2)</f>
        <v>0</v>
      </c>
      <c r="Q24" s="170">
        <f>ROUNDDOWN('RASHODI PROJ. 2023'!Q24*1.034,-2)</f>
        <v>0</v>
      </c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</row>
    <row r="25" spans="2:33" s="174" customFormat="1" ht="35.1" customHeight="1">
      <c r="B25" s="175">
        <v>3211</v>
      </c>
      <c r="C25" s="176" t="s">
        <v>33</v>
      </c>
      <c r="D25" s="177">
        <f>ROUNDDOWN('RASHODI PROJ. 2023'!D25*1.034,-2)</f>
        <v>74200</v>
      </c>
      <c r="E25" s="179">
        <f>ROUNDDOWN('RASHODI PROJ. 2023'!E25*1.034,-2)</f>
        <v>4200</v>
      </c>
      <c r="F25" s="178">
        <f>ROUNDDOWN('RASHODI PROJ. 2023'!F25*1.034,-2)</f>
        <v>0</v>
      </c>
      <c r="G25" s="177">
        <f>ROUNDDOWN('RASHODI PROJ. 2023'!G25*1.034,-2)</f>
        <v>69800</v>
      </c>
      <c r="H25" s="179">
        <f>ROUNDDOWN('RASHODI PROJ. 2023'!H25*1.034,-2)</f>
        <v>0</v>
      </c>
      <c r="I25" s="179">
        <f>ROUNDDOWN('RASHODI PROJ. 2023'!I25*1.034,-2)</f>
        <v>21500</v>
      </c>
      <c r="J25" s="179">
        <f>ROUNDDOWN('RASHODI PROJ. 2023'!J25*1.034,-2)</f>
        <v>48300</v>
      </c>
      <c r="K25" s="179">
        <f>ROUNDDOWN('RASHODI PROJ. 2023'!K25*1.034,-2)</f>
        <v>0</v>
      </c>
      <c r="L25" s="179">
        <f>ROUNDDOWN('RASHODI PROJ. 2023'!L25*1.034,-2)</f>
        <v>0</v>
      </c>
      <c r="M25" s="179">
        <f>ROUNDDOWN('RASHODI PROJ. 2023'!M25*1.034,-2)</f>
        <v>0</v>
      </c>
      <c r="N25" s="179">
        <f>ROUNDDOWN('RASHODI PROJ. 2023'!N25*1.034,-2)</f>
        <v>0</v>
      </c>
      <c r="O25" s="179">
        <f>ROUNDDOWN('RASHODI PROJ. 2023'!O25*1.034,-2)</f>
        <v>0</v>
      </c>
      <c r="P25" s="179">
        <f>ROUNDDOWN('RASHODI PROJ. 2023'!P25*1.034,-2)</f>
        <v>0</v>
      </c>
      <c r="Q25" s="179">
        <f>ROUNDDOWN('RASHODI PROJ. 2023'!Q25*1.034,-2)</f>
        <v>0</v>
      </c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1"/>
      <c r="AD25" s="181"/>
      <c r="AE25" s="181"/>
      <c r="AF25" s="181"/>
    </row>
    <row r="26" spans="2:33" s="174" customFormat="1" ht="35.1" customHeight="1">
      <c r="B26" s="175">
        <v>3212</v>
      </c>
      <c r="C26" s="176" t="s">
        <v>34</v>
      </c>
      <c r="D26" s="177">
        <f>ROUNDDOWN('RASHODI PROJ. 2023'!D26*1.034,-2)</f>
        <v>165100</v>
      </c>
      <c r="E26" s="179">
        <f>ROUNDDOWN('RASHODI PROJ. 2023'!E26*1.034,-2)</f>
        <v>161400</v>
      </c>
      <c r="F26" s="178">
        <f>ROUNDDOWN('RASHODI PROJ. 2023'!F26*1.034,-2)</f>
        <v>0</v>
      </c>
      <c r="G26" s="177">
        <f>ROUNDDOWN('RASHODI PROJ. 2023'!G26*1.034,-2)</f>
        <v>3700</v>
      </c>
      <c r="H26" s="179">
        <f>ROUNDDOWN('RASHODI PROJ. 2023'!H26*1.034,-2)</f>
        <v>0</v>
      </c>
      <c r="I26" s="179">
        <f>ROUNDDOWN('RASHODI PROJ. 2023'!I26*1.034,-2)</f>
        <v>0</v>
      </c>
      <c r="J26" s="179">
        <f>ROUNDDOWN('RASHODI PROJ. 2023'!J26*1.034,-2)</f>
        <v>0</v>
      </c>
      <c r="K26" s="179">
        <f>ROUNDDOWN('RASHODI PROJ. 2023'!K26*1.034,-2)</f>
        <v>0</v>
      </c>
      <c r="L26" s="179">
        <f>ROUNDDOWN('RASHODI PROJ. 2023'!L26*1.034,-2)</f>
        <v>3700</v>
      </c>
      <c r="M26" s="179">
        <f>ROUNDDOWN('RASHODI PROJ. 2023'!M26*1.034,-2)</f>
        <v>0</v>
      </c>
      <c r="N26" s="179">
        <f>ROUNDDOWN('RASHODI PROJ. 2023'!N26*1.034,-2)</f>
        <v>0</v>
      </c>
      <c r="O26" s="179">
        <f>ROUNDDOWN('RASHODI PROJ. 2023'!O26*1.034,-2)</f>
        <v>0</v>
      </c>
      <c r="P26" s="179">
        <f>ROUNDDOWN('RASHODI PROJ. 2023'!P26*1.034,-2)</f>
        <v>0</v>
      </c>
      <c r="Q26" s="179">
        <f>ROUNDDOWN('RASHODI PROJ. 2023'!Q26*1.034,-2)</f>
        <v>0</v>
      </c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1"/>
      <c r="AD26" s="181"/>
      <c r="AE26" s="181"/>
      <c r="AF26" s="181"/>
    </row>
    <row r="27" spans="2:33" s="174" customFormat="1" ht="35.1" customHeight="1">
      <c r="B27" s="175">
        <v>3213</v>
      </c>
      <c r="C27" s="176" t="s">
        <v>35</v>
      </c>
      <c r="D27" s="177">
        <f>ROUNDDOWN('RASHODI PROJ. 2023'!D27*1.034,-2)</f>
        <v>5300</v>
      </c>
      <c r="E27" s="179">
        <f>ROUNDDOWN('RASHODI PROJ. 2023'!E27*1.034,-2)</f>
        <v>5300</v>
      </c>
      <c r="F27" s="178">
        <f>ROUNDDOWN('RASHODI PROJ. 2023'!F27*1.034,-2)</f>
        <v>0</v>
      </c>
      <c r="G27" s="177">
        <f>ROUNDDOWN('RASHODI PROJ. 2023'!G27*1.034,-2)</f>
        <v>0</v>
      </c>
      <c r="H27" s="179">
        <f>ROUNDDOWN('RASHODI PROJ. 2023'!H27*1.034,-2)</f>
        <v>0</v>
      </c>
      <c r="I27" s="179">
        <f>ROUNDDOWN('RASHODI PROJ. 2023'!I27*1.034,-2)</f>
        <v>0</v>
      </c>
      <c r="J27" s="179">
        <f>ROUNDDOWN('RASHODI PROJ. 2023'!J27*1.034,-2)</f>
        <v>0</v>
      </c>
      <c r="K27" s="179">
        <f>ROUNDDOWN('RASHODI PROJ. 2023'!K27*1.034,-2)</f>
        <v>0</v>
      </c>
      <c r="L27" s="179">
        <f>ROUNDDOWN('RASHODI PROJ. 2023'!L27*1.034,-2)</f>
        <v>0</v>
      </c>
      <c r="M27" s="179">
        <f>ROUNDDOWN('RASHODI PROJ. 2023'!M27*1.034,-2)</f>
        <v>0</v>
      </c>
      <c r="N27" s="179">
        <f>ROUNDDOWN('RASHODI PROJ. 2023'!N27*1.034,-2)</f>
        <v>0</v>
      </c>
      <c r="O27" s="179">
        <f>ROUNDDOWN('RASHODI PROJ. 2023'!O27*1.034,-2)</f>
        <v>0</v>
      </c>
      <c r="P27" s="179">
        <f>ROUNDDOWN('RASHODI PROJ. 2023'!P27*1.034,-2)</f>
        <v>0</v>
      </c>
      <c r="Q27" s="179">
        <f>ROUNDDOWN('RASHODI PROJ. 2023'!Q27*1.034,-2)</f>
        <v>0</v>
      </c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1"/>
      <c r="AD27" s="181"/>
      <c r="AE27" s="181"/>
      <c r="AF27" s="181"/>
      <c r="AG27" s="182"/>
    </row>
    <row r="28" spans="2:33" s="174" customFormat="1" ht="35.1" customHeight="1">
      <c r="B28" s="175">
        <v>3214</v>
      </c>
      <c r="C28" s="176" t="s">
        <v>36</v>
      </c>
      <c r="D28" s="177">
        <f>ROUNDDOWN('RASHODI PROJ. 2023'!D28*1.034,-2)</f>
        <v>0</v>
      </c>
      <c r="E28" s="179">
        <f>ROUNDDOWN('RASHODI PROJ. 2023'!E28*1.034,-2)</f>
        <v>0</v>
      </c>
      <c r="F28" s="178">
        <f>ROUNDDOWN('RASHODI PROJ. 2023'!F28*1.034,-2)</f>
        <v>0</v>
      </c>
      <c r="G28" s="177">
        <f>ROUNDDOWN('RASHODI PROJ. 2023'!G28*1.034,-2)</f>
        <v>0</v>
      </c>
      <c r="H28" s="179">
        <f>ROUNDDOWN('RASHODI PROJ. 2023'!H28*1.034,-2)</f>
        <v>0</v>
      </c>
      <c r="I28" s="179">
        <f>ROUNDDOWN('RASHODI PROJ. 2023'!I28*1.034,-2)</f>
        <v>0</v>
      </c>
      <c r="J28" s="179">
        <f>ROUNDDOWN('RASHODI PROJ. 2023'!J28*1.034,-2)</f>
        <v>0</v>
      </c>
      <c r="K28" s="179">
        <f>ROUNDDOWN('RASHODI PROJ. 2023'!K28*1.034,-2)</f>
        <v>0</v>
      </c>
      <c r="L28" s="179">
        <f>ROUNDDOWN('RASHODI PROJ. 2023'!L28*1.034,-2)</f>
        <v>0</v>
      </c>
      <c r="M28" s="179">
        <f>ROUNDDOWN('RASHODI PROJ. 2023'!M28*1.034,-2)</f>
        <v>0</v>
      </c>
      <c r="N28" s="179">
        <f>ROUNDDOWN('RASHODI PROJ. 2023'!N28*1.034,-2)</f>
        <v>0</v>
      </c>
      <c r="O28" s="179">
        <f>ROUNDDOWN('RASHODI PROJ. 2023'!O28*1.034,-2)</f>
        <v>0</v>
      </c>
      <c r="P28" s="179">
        <f>ROUNDDOWN('RASHODI PROJ. 2023'!P28*1.034,-2)</f>
        <v>0</v>
      </c>
      <c r="Q28" s="179">
        <f>ROUNDDOWN('RASHODI PROJ. 2023'!Q28*1.034,-2)</f>
        <v>0</v>
      </c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1"/>
      <c r="AD28" s="181"/>
      <c r="AE28" s="181"/>
      <c r="AF28" s="181"/>
    </row>
    <row r="29" spans="2:33" s="167" customFormat="1" ht="35.1" customHeight="1">
      <c r="B29" s="168">
        <v>322</v>
      </c>
      <c r="C29" s="169" t="s">
        <v>121</v>
      </c>
      <c r="D29" s="170">
        <f>ROUNDDOWN('RASHODI PROJ. 2023'!D29*1.034,-2)</f>
        <v>148400</v>
      </c>
      <c r="E29" s="170">
        <f>ROUNDDOWN('RASHODI PROJ. 2023'!E29*1.034,-2)</f>
        <v>126900</v>
      </c>
      <c r="F29" s="170">
        <f>ROUNDDOWN('RASHODI PROJ. 2023'!F29*1.034,-2)</f>
        <v>0</v>
      </c>
      <c r="G29" s="171">
        <f>ROUNDDOWN('RASHODI PROJ. 2023'!G29*1.034,-2)</f>
        <v>21500</v>
      </c>
      <c r="H29" s="170">
        <f>ROUNDDOWN('RASHODI PROJ. 2023'!H29*1.034,-2)</f>
        <v>0</v>
      </c>
      <c r="I29" s="170">
        <f>ROUNDDOWN('RASHODI PROJ. 2023'!I29*1.034,-2)</f>
        <v>0</v>
      </c>
      <c r="J29" s="170">
        <f>ROUNDDOWN('RASHODI PROJ. 2023'!J29*1.034,-2)</f>
        <v>21500</v>
      </c>
      <c r="K29" s="170">
        <f>ROUNDDOWN('RASHODI PROJ. 2023'!K29*1.034,-2)</f>
        <v>0</v>
      </c>
      <c r="L29" s="170">
        <f>ROUNDDOWN('RASHODI PROJ. 2023'!L29*1.034,-2)</f>
        <v>0</v>
      </c>
      <c r="M29" s="170">
        <f>ROUNDDOWN('RASHODI PROJ. 2023'!M29*1.034,-2)</f>
        <v>0</v>
      </c>
      <c r="N29" s="170">
        <f>ROUNDDOWN('RASHODI PROJ. 2023'!N29*1.034,-2)</f>
        <v>0</v>
      </c>
      <c r="O29" s="170">
        <f>ROUNDDOWN('RASHODI PROJ. 2023'!O29*1.034,-2)</f>
        <v>0</v>
      </c>
      <c r="P29" s="170">
        <f>ROUNDDOWN('RASHODI PROJ. 2023'!P29*1.034,-2)</f>
        <v>0</v>
      </c>
      <c r="Q29" s="170">
        <f>ROUNDDOWN('RASHODI PROJ. 2023'!Q29*1.034,-2)</f>
        <v>0</v>
      </c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</row>
    <row r="30" spans="2:33" s="174" customFormat="1" ht="35.1" customHeight="1">
      <c r="B30" s="175">
        <v>3221</v>
      </c>
      <c r="C30" s="176" t="s">
        <v>37</v>
      </c>
      <c r="D30" s="177">
        <f>ROUNDDOWN('RASHODI PROJ. 2023'!D30*1.034,-2)</f>
        <v>44000</v>
      </c>
      <c r="E30" s="179">
        <f>ROUNDDOWN('RASHODI PROJ. 2023'!E30*1.034,-2)</f>
        <v>33200</v>
      </c>
      <c r="F30" s="178">
        <f>ROUNDDOWN('RASHODI PROJ. 2023'!F30*1.034,-2)</f>
        <v>0</v>
      </c>
      <c r="G30" s="177">
        <f>ROUNDDOWN('RASHODI PROJ. 2023'!G30*1.034,-2)</f>
        <v>10700</v>
      </c>
      <c r="H30" s="179">
        <f>ROUNDDOWN('RASHODI PROJ. 2023'!H30*1.034,-2)</f>
        <v>0</v>
      </c>
      <c r="I30" s="179">
        <f>ROUNDDOWN('RASHODI PROJ. 2023'!I30*1.034,-2)</f>
        <v>0</v>
      </c>
      <c r="J30" s="179">
        <f>ROUNDDOWN('RASHODI PROJ. 2023'!J30*1.034,-2)</f>
        <v>10700</v>
      </c>
      <c r="K30" s="179">
        <f>ROUNDDOWN('RASHODI PROJ. 2023'!K30*1.034,-2)</f>
        <v>0</v>
      </c>
      <c r="L30" s="179">
        <f>ROUNDDOWN('RASHODI PROJ. 2023'!L30*1.034,-2)</f>
        <v>0</v>
      </c>
      <c r="M30" s="179">
        <f>ROUNDDOWN('RASHODI PROJ. 2023'!M30*1.034,-2)</f>
        <v>0</v>
      </c>
      <c r="N30" s="179">
        <f>ROUNDDOWN('RASHODI PROJ. 2023'!N30*1.034,-2)</f>
        <v>0</v>
      </c>
      <c r="O30" s="179">
        <f>ROUNDDOWN('RASHODI PROJ. 2023'!O30*1.034,-2)</f>
        <v>0</v>
      </c>
      <c r="P30" s="179">
        <f>ROUNDDOWN('RASHODI PROJ. 2023'!P30*1.034,-2)</f>
        <v>0</v>
      </c>
      <c r="Q30" s="179">
        <f>ROUNDDOWN('RASHODI PROJ. 2023'!Q30*1.034,-2)</f>
        <v>0</v>
      </c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1"/>
      <c r="AD30" s="181"/>
      <c r="AE30" s="181"/>
      <c r="AF30" s="181"/>
    </row>
    <row r="31" spans="2:33" s="174" customFormat="1" ht="35.1" customHeight="1">
      <c r="B31" s="175">
        <v>3222</v>
      </c>
      <c r="C31" s="176" t="s">
        <v>82</v>
      </c>
      <c r="D31" s="177">
        <f>ROUNDDOWN('RASHODI PROJ. 2023'!D31*1.034,-2)</f>
        <v>10700</v>
      </c>
      <c r="E31" s="179">
        <f>ROUNDDOWN('RASHODI PROJ. 2023'!E31*1.034,-2)</f>
        <v>0</v>
      </c>
      <c r="F31" s="178">
        <f>ROUNDDOWN('RASHODI PROJ. 2023'!F31*1.034,-2)</f>
        <v>0</v>
      </c>
      <c r="G31" s="177">
        <f>ROUNDDOWN('RASHODI PROJ. 2023'!G31*1.034,-2)</f>
        <v>10700</v>
      </c>
      <c r="H31" s="179">
        <f>ROUNDDOWN('RASHODI PROJ. 2023'!H31*1.034,-2)</f>
        <v>0</v>
      </c>
      <c r="I31" s="179">
        <f>ROUNDDOWN('RASHODI PROJ. 2023'!I31*1.034,-2)</f>
        <v>0</v>
      </c>
      <c r="J31" s="179">
        <f>ROUNDDOWN('RASHODI PROJ. 2023'!J31*1.034,-2)</f>
        <v>10700</v>
      </c>
      <c r="K31" s="179">
        <f>ROUNDDOWN('RASHODI PROJ. 2023'!K31*1.034,-2)</f>
        <v>0</v>
      </c>
      <c r="L31" s="179">
        <f>ROUNDDOWN('RASHODI PROJ. 2023'!L31*1.034,-2)</f>
        <v>0</v>
      </c>
      <c r="M31" s="179">
        <f>ROUNDDOWN('RASHODI PROJ. 2023'!M31*1.034,-2)</f>
        <v>0</v>
      </c>
      <c r="N31" s="179">
        <f>ROUNDDOWN('RASHODI PROJ. 2023'!N31*1.034,-2)</f>
        <v>0</v>
      </c>
      <c r="O31" s="179">
        <f>ROUNDDOWN('RASHODI PROJ. 2023'!O31*1.034,-2)</f>
        <v>0</v>
      </c>
      <c r="P31" s="179">
        <f>ROUNDDOWN('RASHODI PROJ. 2023'!P31*1.034,-2)</f>
        <v>0</v>
      </c>
      <c r="Q31" s="179">
        <f>ROUNDDOWN('RASHODI PROJ. 2023'!Q31*1.034,-2)</f>
        <v>0</v>
      </c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1"/>
      <c r="AD31" s="181"/>
      <c r="AE31" s="181"/>
      <c r="AF31" s="181"/>
    </row>
    <row r="32" spans="2:33" s="174" customFormat="1" ht="35.1" customHeight="1">
      <c r="B32" s="175">
        <v>3223</v>
      </c>
      <c r="C32" s="176" t="s">
        <v>38</v>
      </c>
      <c r="D32" s="177">
        <f>ROUNDDOWN('RASHODI PROJ. 2023'!D32*1.034,-2)</f>
        <v>71000</v>
      </c>
      <c r="E32" s="179">
        <f>ROUNDDOWN('RASHODI PROJ. 2023'!E32*1.034,-2)</f>
        <v>71000</v>
      </c>
      <c r="F32" s="178">
        <f>ROUNDDOWN('RASHODI PROJ. 2023'!F32*1.034,-2)</f>
        <v>0</v>
      </c>
      <c r="G32" s="177">
        <f>ROUNDDOWN('RASHODI PROJ. 2023'!G32*1.034,-2)</f>
        <v>0</v>
      </c>
      <c r="H32" s="179">
        <f>ROUNDDOWN('RASHODI PROJ. 2023'!H32*1.034,-2)</f>
        <v>0</v>
      </c>
      <c r="I32" s="179">
        <f>ROUNDDOWN('RASHODI PROJ. 2023'!I32*1.034,-2)</f>
        <v>0</v>
      </c>
      <c r="J32" s="179">
        <f>ROUNDDOWN('RASHODI PROJ. 2023'!J32*1.034,-2)</f>
        <v>0</v>
      </c>
      <c r="K32" s="179">
        <f>ROUNDDOWN('RASHODI PROJ. 2023'!K32*1.034,-2)</f>
        <v>0</v>
      </c>
      <c r="L32" s="179">
        <f>ROUNDDOWN('RASHODI PROJ. 2023'!L32*1.034,-2)</f>
        <v>0</v>
      </c>
      <c r="M32" s="179">
        <f>ROUNDDOWN('RASHODI PROJ. 2023'!M32*1.034,-2)</f>
        <v>0</v>
      </c>
      <c r="N32" s="179">
        <f>ROUNDDOWN('RASHODI PROJ. 2023'!N32*1.034,-2)</f>
        <v>0</v>
      </c>
      <c r="O32" s="179">
        <f>ROUNDDOWN('RASHODI PROJ. 2023'!O32*1.034,-2)</f>
        <v>0</v>
      </c>
      <c r="P32" s="179">
        <f>ROUNDDOWN('RASHODI PROJ. 2023'!P32*1.034,-2)</f>
        <v>0</v>
      </c>
      <c r="Q32" s="179">
        <f>ROUNDDOWN('RASHODI PROJ. 2023'!Q32*1.034,-2)</f>
        <v>0</v>
      </c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1"/>
      <c r="AD32" s="181"/>
      <c r="AE32" s="181"/>
      <c r="AF32" s="181"/>
    </row>
    <row r="33" spans="2:32" s="174" customFormat="1" ht="35.1" customHeight="1">
      <c r="B33" s="175">
        <v>3224</v>
      </c>
      <c r="C33" s="176" t="s">
        <v>39</v>
      </c>
      <c r="D33" s="177">
        <f>ROUNDDOWN('RASHODI PROJ. 2023'!D33*1.034,-2)</f>
        <v>17100</v>
      </c>
      <c r="E33" s="179">
        <f>ROUNDDOWN('RASHODI PROJ. 2023'!E33*1.034,-2)</f>
        <v>17100</v>
      </c>
      <c r="F33" s="178">
        <f>ROUNDDOWN('RASHODI PROJ. 2023'!F33*1.034,-2)</f>
        <v>0</v>
      </c>
      <c r="G33" s="177">
        <f>ROUNDDOWN('RASHODI PROJ. 2023'!G33*1.034,-2)</f>
        <v>0</v>
      </c>
      <c r="H33" s="179">
        <f>ROUNDDOWN('RASHODI PROJ. 2023'!H33*1.034,-2)</f>
        <v>0</v>
      </c>
      <c r="I33" s="179">
        <f>ROUNDDOWN('RASHODI PROJ. 2023'!I33*1.034,-2)</f>
        <v>0</v>
      </c>
      <c r="J33" s="179">
        <f>ROUNDDOWN('RASHODI PROJ. 2023'!J33*1.034,-2)</f>
        <v>0</v>
      </c>
      <c r="K33" s="179">
        <f>ROUNDDOWN('RASHODI PROJ. 2023'!K33*1.034,-2)</f>
        <v>0</v>
      </c>
      <c r="L33" s="179">
        <f>ROUNDDOWN('RASHODI PROJ. 2023'!L33*1.034,-2)</f>
        <v>0</v>
      </c>
      <c r="M33" s="179">
        <f>ROUNDDOWN('RASHODI PROJ. 2023'!M33*1.034,-2)</f>
        <v>0</v>
      </c>
      <c r="N33" s="179">
        <f>ROUNDDOWN('RASHODI PROJ. 2023'!N33*1.034,-2)</f>
        <v>0</v>
      </c>
      <c r="O33" s="179">
        <f>ROUNDDOWN('RASHODI PROJ. 2023'!O33*1.034,-2)</f>
        <v>0</v>
      </c>
      <c r="P33" s="179">
        <f>ROUNDDOWN('RASHODI PROJ. 2023'!P33*1.034,-2)</f>
        <v>0</v>
      </c>
      <c r="Q33" s="179">
        <f>ROUNDDOWN('RASHODI PROJ. 2023'!Q33*1.034,-2)</f>
        <v>0</v>
      </c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1"/>
      <c r="AD33" s="181"/>
      <c r="AE33" s="181"/>
      <c r="AF33" s="181"/>
    </row>
    <row r="34" spans="2:32" s="174" customFormat="1" ht="35.1" customHeight="1">
      <c r="B34" s="175">
        <v>3225</v>
      </c>
      <c r="C34" s="176" t="s">
        <v>40</v>
      </c>
      <c r="D34" s="177">
        <f>ROUNDDOWN('RASHODI PROJ. 2023'!D34*1.034,-2)</f>
        <v>5300</v>
      </c>
      <c r="E34" s="179">
        <f>ROUNDDOWN('RASHODI PROJ. 2023'!E34*1.034,-2)</f>
        <v>5300</v>
      </c>
      <c r="F34" s="178">
        <f>ROUNDDOWN('RASHODI PROJ. 2023'!F34*1.034,-2)</f>
        <v>0</v>
      </c>
      <c r="G34" s="177">
        <f>ROUNDDOWN('RASHODI PROJ. 2023'!G34*1.034,-2)</f>
        <v>0</v>
      </c>
      <c r="H34" s="179">
        <f>ROUNDDOWN('RASHODI PROJ. 2023'!H34*1.034,-2)</f>
        <v>0</v>
      </c>
      <c r="I34" s="179">
        <f>ROUNDDOWN('RASHODI PROJ. 2023'!I34*1.034,-2)</f>
        <v>0</v>
      </c>
      <c r="J34" s="179">
        <f>ROUNDDOWN('RASHODI PROJ. 2023'!J34*1.034,-2)</f>
        <v>0</v>
      </c>
      <c r="K34" s="179">
        <f>ROUNDDOWN('RASHODI PROJ. 2023'!K34*1.034,-2)</f>
        <v>0</v>
      </c>
      <c r="L34" s="179">
        <f>ROUNDDOWN('RASHODI PROJ. 2023'!L34*1.034,-2)</f>
        <v>0</v>
      </c>
      <c r="M34" s="179">
        <f>ROUNDDOWN('RASHODI PROJ. 2023'!M34*1.034,-2)</f>
        <v>0</v>
      </c>
      <c r="N34" s="179">
        <f>ROUNDDOWN('RASHODI PROJ. 2023'!N34*1.034,-2)</f>
        <v>0</v>
      </c>
      <c r="O34" s="179">
        <f>ROUNDDOWN('RASHODI PROJ. 2023'!O34*1.034,-2)</f>
        <v>0</v>
      </c>
      <c r="P34" s="179">
        <f>ROUNDDOWN('RASHODI PROJ. 2023'!P34*1.034,-2)</f>
        <v>0</v>
      </c>
      <c r="Q34" s="179">
        <f>ROUNDDOWN('RASHODI PROJ. 2023'!Q34*1.034,-2)</f>
        <v>0</v>
      </c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1"/>
      <c r="AD34" s="181"/>
      <c r="AE34" s="181"/>
      <c r="AF34" s="181"/>
    </row>
    <row r="35" spans="2:32" s="174" customFormat="1" ht="35.1" customHeight="1">
      <c r="B35" s="175">
        <v>3227</v>
      </c>
      <c r="C35" s="176" t="s">
        <v>83</v>
      </c>
      <c r="D35" s="177">
        <f>ROUNDDOWN('RASHODI PROJ. 2023'!D35*1.034,-2)</f>
        <v>0</v>
      </c>
      <c r="E35" s="179">
        <f>ROUNDDOWN('RASHODI PROJ. 2023'!E35*1.034,-2)</f>
        <v>0</v>
      </c>
      <c r="F35" s="178">
        <f>ROUNDDOWN('RASHODI PROJ. 2023'!F35*1.034,-2)</f>
        <v>0</v>
      </c>
      <c r="G35" s="177">
        <f>ROUNDDOWN('RASHODI PROJ. 2023'!G35*1.034,-2)</f>
        <v>0</v>
      </c>
      <c r="H35" s="179">
        <f>ROUNDDOWN('RASHODI PROJ. 2023'!H35*1.034,-2)</f>
        <v>0</v>
      </c>
      <c r="I35" s="179">
        <f>ROUNDDOWN('RASHODI PROJ. 2023'!I35*1.034,-2)</f>
        <v>0</v>
      </c>
      <c r="J35" s="179">
        <f>ROUNDDOWN('RASHODI PROJ. 2023'!J35*1.034,-2)</f>
        <v>0</v>
      </c>
      <c r="K35" s="179">
        <f>ROUNDDOWN('RASHODI PROJ. 2023'!K35*1.034,-2)</f>
        <v>0</v>
      </c>
      <c r="L35" s="179">
        <f>ROUNDDOWN('RASHODI PROJ. 2023'!L35*1.034,-2)</f>
        <v>0</v>
      </c>
      <c r="M35" s="179">
        <f>ROUNDDOWN('RASHODI PROJ. 2023'!M35*1.034,-2)</f>
        <v>0</v>
      </c>
      <c r="N35" s="179">
        <f>ROUNDDOWN('RASHODI PROJ. 2023'!N35*1.034,-2)</f>
        <v>0</v>
      </c>
      <c r="O35" s="179">
        <f>ROUNDDOWN('RASHODI PROJ. 2023'!O35*1.034,-2)</f>
        <v>0</v>
      </c>
      <c r="P35" s="179">
        <f>ROUNDDOWN('RASHODI PROJ. 2023'!P35*1.034,-2)</f>
        <v>0</v>
      </c>
      <c r="Q35" s="179">
        <f>ROUNDDOWN('RASHODI PROJ. 2023'!Q35*1.034,-2)</f>
        <v>0</v>
      </c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1"/>
      <c r="AD35" s="181"/>
      <c r="AE35" s="181"/>
      <c r="AF35" s="181"/>
    </row>
    <row r="36" spans="2:32" s="167" customFormat="1" ht="35.1" customHeight="1">
      <c r="B36" s="168">
        <v>323</v>
      </c>
      <c r="C36" s="169" t="s">
        <v>122</v>
      </c>
      <c r="D36" s="170">
        <f>ROUNDDOWN('RASHODI PROJ. 2023'!D36*1.034,-2)</f>
        <v>327100</v>
      </c>
      <c r="E36" s="170">
        <f>ROUNDDOWN('RASHODI PROJ. 2023'!E36*1.034,-2)</f>
        <v>253900</v>
      </c>
      <c r="F36" s="170">
        <f>ROUNDDOWN('RASHODI PROJ. 2023'!F36*1.034,-2)</f>
        <v>0</v>
      </c>
      <c r="G36" s="171">
        <f>ROUNDDOWN('RASHODI PROJ. 2023'!G36*1.034,-2)</f>
        <v>73100</v>
      </c>
      <c r="H36" s="170">
        <f>ROUNDDOWN('RASHODI PROJ. 2023'!H36*1.034,-2)</f>
        <v>0</v>
      </c>
      <c r="I36" s="170">
        <f>ROUNDDOWN('RASHODI PROJ. 2023'!I36*1.034,-2)</f>
        <v>53700</v>
      </c>
      <c r="J36" s="170">
        <f>ROUNDDOWN('RASHODI PROJ. 2023'!J36*1.034,-2)</f>
        <v>19300</v>
      </c>
      <c r="K36" s="170">
        <f>ROUNDDOWN('RASHODI PROJ. 2023'!K36*1.034,-2)</f>
        <v>0</v>
      </c>
      <c r="L36" s="170">
        <f>ROUNDDOWN('RASHODI PROJ. 2023'!L36*1.034,-2)</f>
        <v>0</v>
      </c>
      <c r="M36" s="170">
        <f>ROUNDDOWN('RASHODI PROJ. 2023'!M36*1.034,-2)</f>
        <v>0</v>
      </c>
      <c r="N36" s="170">
        <f>ROUNDDOWN('RASHODI PROJ. 2023'!N36*1.034,-2)</f>
        <v>0</v>
      </c>
      <c r="O36" s="170">
        <f>ROUNDDOWN('RASHODI PROJ. 2023'!O36*1.034,-2)</f>
        <v>0</v>
      </c>
      <c r="P36" s="170">
        <f>ROUNDDOWN('RASHODI PROJ. 2023'!P36*1.034,-2)</f>
        <v>0</v>
      </c>
      <c r="Q36" s="170">
        <f>ROUNDDOWN('RASHODI PROJ. 2023'!Q36*1.034,-2)</f>
        <v>0</v>
      </c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</row>
    <row r="37" spans="2:32" s="174" customFormat="1" ht="35.1" customHeight="1">
      <c r="B37" s="175">
        <v>3231</v>
      </c>
      <c r="C37" s="176" t="s">
        <v>41</v>
      </c>
      <c r="D37" s="177">
        <f>ROUNDDOWN('RASHODI PROJ. 2023'!D37*1.034,-2)</f>
        <v>35400</v>
      </c>
      <c r="E37" s="179">
        <f>ROUNDDOWN('RASHODI PROJ. 2023'!E37*1.034,-2)</f>
        <v>16100</v>
      </c>
      <c r="F37" s="178">
        <f>ROUNDDOWN('RASHODI PROJ. 2023'!F37*1.034,-2)</f>
        <v>0</v>
      </c>
      <c r="G37" s="177">
        <f>ROUNDDOWN('RASHODI PROJ. 2023'!G37*1.034,-2)</f>
        <v>19300</v>
      </c>
      <c r="H37" s="179">
        <f>ROUNDDOWN('RASHODI PROJ. 2023'!H37*1.034,-2)</f>
        <v>0</v>
      </c>
      <c r="I37" s="179">
        <f>ROUNDDOWN('RASHODI PROJ. 2023'!I37*1.034,-2)</f>
        <v>0</v>
      </c>
      <c r="J37" s="179">
        <f>ROUNDDOWN('RASHODI PROJ. 2023'!J37*1.034,-2)</f>
        <v>19300</v>
      </c>
      <c r="K37" s="179">
        <f>ROUNDDOWN('RASHODI PROJ. 2023'!K37*1.034,-2)</f>
        <v>0</v>
      </c>
      <c r="L37" s="179">
        <f>ROUNDDOWN('RASHODI PROJ. 2023'!L37*1.034,-2)</f>
        <v>0</v>
      </c>
      <c r="M37" s="179">
        <f>ROUNDDOWN('RASHODI PROJ. 2023'!M37*1.034,-2)</f>
        <v>0</v>
      </c>
      <c r="N37" s="179">
        <f>ROUNDDOWN('RASHODI PROJ. 2023'!N37*1.034,-2)</f>
        <v>0</v>
      </c>
      <c r="O37" s="179">
        <f>ROUNDDOWN('RASHODI PROJ. 2023'!O37*1.034,-2)</f>
        <v>0</v>
      </c>
      <c r="P37" s="179">
        <f>ROUNDDOWN('RASHODI PROJ. 2023'!P37*1.034,-2)</f>
        <v>0</v>
      </c>
      <c r="Q37" s="179">
        <f>ROUNDDOWN('RASHODI PROJ. 2023'!Q37*1.034,-2)</f>
        <v>0</v>
      </c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1"/>
      <c r="AD37" s="181"/>
      <c r="AE37" s="181"/>
      <c r="AF37" s="181"/>
    </row>
    <row r="38" spans="2:32" s="174" customFormat="1" ht="35.1" customHeight="1">
      <c r="B38" s="175">
        <v>3232</v>
      </c>
      <c r="C38" s="176" t="s">
        <v>42</v>
      </c>
      <c r="D38" s="177">
        <f>ROUNDDOWN('RASHODI PROJ. 2023'!D38*1.034,-2)</f>
        <v>129100</v>
      </c>
      <c r="E38" s="179">
        <f>ROUNDDOWN('RASHODI PROJ. 2023'!E38*1.034,-2)</f>
        <v>129100</v>
      </c>
      <c r="F38" s="178">
        <f>ROUNDDOWN('RASHODI PROJ. 2023'!F38*1.034,-2)</f>
        <v>0</v>
      </c>
      <c r="G38" s="177">
        <f>ROUNDDOWN('RASHODI PROJ. 2023'!G38*1.034,-2)</f>
        <v>0</v>
      </c>
      <c r="H38" s="179">
        <f>ROUNDDOWN('RASHODI PROJ. 2023'!H38*1.034,-2)</f>
        <v>0</v>
      </c>
      <c r="I38" s="179">
        <f>ROUNDDOWN('RASHODI PROJ. 2023'!I38*1.034,-2)</f>
        <v>0</v>
      </c>
      <c r="J38" s="179">
        <f>ROUNDDOWN('RASHODI PROJ. 2023'!J38*1.034,-2)</f>
        <v>0</v>
      </c>
      <c r="K38" s="179">
        <f>ROUNDDOWN('RASHODI PROJ. 2023'!K38*1.034,-2)</f>
        <v>0</v>
      </c>
      <c r="L38" s="179">
        <f>ROUNDDOWN('RASHODI PROJ. 2023'!L38*1.034,-2)</f>
        <v>0</v>
      </c>
      <c r="M38" s="179">
        <f>ROUNDDOWN('RASHODI PROJ. 2023'!M38*1.034,-2)</f>
        <v>0</v>
      </c>
      <c r="N38" s="179">
        <f>ROUNDDOWN('RASHODI PROJ. 2023'!N38*1.034,-2)</f>
        <v>0</v>
      </c>
      <c r="O38" s="179">
        <f>ROUNDDOWN('RASHODI PROJ. 2023'!O38*1.034,-2)</f>
        <v>0</v>
      </c>
      <c r="P38" s="179">
        <f>ROUNDDOWN('RASHODI PROJ. 2023'!P38*1.034,-2)</f>
        <v>0</v>
      </c>
      <c r="Q38" s="179">
        <f>ROUNDDOWN('RASHODI PROJ. 2023'!Q38*1.034,-2)</f>
        <v>0</v>
      </c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1"/>
      <c r="AD38" s="181"/>
      <c r="AE38" s="181"/>
      <c r="AF38" s="181"/>
    </row>
    <row r="39" spans="2:32" s="174" customFormat="1" ht="35.1" customHeight="1">
      <c r="B39" s="175">
        <v>3233</v>
      </c>
      <c r="C39" s="176" t="s">
        <v>43</v>
      </c>
      <c r="D39" s="177">
        <f>ROUNDDOWN('RASHODI PROJ. 2023'!D39*1.034,-2)</f>
        <v>2000</v>
      </c>
      <c r="E39" s="179">
        <f>ROUNDDOWN('RASHODI PROJ. 2023'!E39*1.034,-2)</f>
        <v>2000</v>
      </c>
      <c r="F39" s="178">
        <f>ROUNDDOWN('RASHODI PROJ. 2023'!F39*1.034,-2)</f>
        <v>0</v>
      </c>
      <c r="G39" s="177">
        <f>ROUNDDOWN('RASHODI PROJ. 2023'!G39*1.034,-2)</f>
        <v>0</v>
      </c>
      <c r="H39" s="179">
        <f>ROUNDDOWN('RASHODI PROJ. 2023'!H39*1.034,-2)</f>
        <v>0</v>
      </c>
      <c r="I39" s="179">
        <f>ROUNDDOWN('RASHODI PROJ. 2023'!I39*1.034,-2)</f>
        <v>0</v>
      </c>
      <c r="J39" s="179">
        <f>ROUNDDOWN('RASHODI PROJ. 2023'!J39*1.034,-2)</f>
        <v>0</v>
      </c>
      <c r="K39" s="179">
        <f>ROUNDDOWN('RASHODI PROJ. 2023'!K39*1.034,-2)</f>
        <v>0</v>
      </c>
      <c r="L39" s="179">
        <f>ROUNDDOWN('RASHODI PROJ. 2023'!L39*1.034,-2)</f>
        <v>0</v>
      </c>
      <c r="M39" s="179">
        <f>ROUNDDOWN('RASHODI PROJ. 2023'!M39*1.034,-2)</f>
        <v>0</v>
      </c>
      <c r="N39" s="179">
        <f>ROUNDDOWN('RASHODI PROJ. 2023'!N39*1.034,-2)</f>
        <v>0</v>
      </c>
      <c r="O39" s="179">
        <f>ROUNDDOWN('RASHODI PROJ. 2023'!O39*1.034,-2)</f>
        <v>0</v>
      </c>
      <c r="P39" s="179">
        <f>ROUNDDOWN('RASHODI PROJ. 2023'!P39*1.034,-2)</f>
        <v>0</v>
      </c>
      <c r="Q39" s="179">
        <f>ROUNDDOWN('RASHODI PROJ. 2023'!Q39*1.034,-2)</f>
        <v>0</v>
      </c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1"/>
      <c r="AD39" s="181"/>
      <c r="AE39" s="181"/>
      <c r="AF39" s="181"/>
    </row>
    <row r="40" spans="2:32" s="174" customFormat="1" ht="35.1" customHeight="1">
      <c r="B40" s="175">
        <v>3234</v>
      </c>
      <c r="C40" s="176" t="s">
        <v>44</v>
      </c>
      <c r="D40" s="177">
        <f>ROUNDDOWN('RASHODI PROJ. 2023'!D40*1.034,-2)</f>
        <v>51500</v>
      </c>
      <c r="E40" s="179">
        <f>ROUNDDOWN('RASHODI PROJ. 2023'!E40*1.034,-2)</f>
        <v>51500</v>
      </c>
      <c r="F40" s="178">
        <f>ROUNDDOWN('RASHODI PROJ. 2023'!F40*1.034,-2)</f>
        <v>0</v>
      </c>
      <c r="G40" s="177">
        <f>ROUNDDOWN('RASHODI PROJ. 2023'!G40*1.034,-2)</f>
        <v>0</v>
      </c>
      <c r="H40" s="179">
        <f>ROUNDDOWN('RASHODI PROJ. 2023'!H40*1.034,-2)</f>
        <v>0</v>
      </c>
      <c r="I40" s="179">
        <f>ROUNDDOWN('RASHODI PROJ. 2023'!I40*1.034,-2)</f>
        <v>0</v>
      </c>
      <c r="J40" s="179">
        <f>ROUNDDOWN('RASHODI PROJ. 2023'!J40*1.034,-2)</f>
        <v>0</v>
      </c>
      <c r="K40" s="179">
        <f>ROUNDDOWN('RASHODI PROJ. 2023'!K40*1.034,-2)</f>
        <v>0</v>
      </c>
      <c r="L40" s="179">
        <f>ROUNDDOWN('RASHODI PROJ. 2023'!L40*1.034,-2)</f>
        <v>0</v>
      </c>
      <c r="M40" s="179">
        <f>ROUNDDOWN('RASHODI PROJ. 2023'!M40*1.034,-2)</f>
        <v>0</v>
      </c>
      <c r="N40" s="179">
        <f>ROUNDDOWN('RASHODI PROJ. 2023'!N40*1.034,-2)</f>
        <v>0</v>
      </c>
      <c r="O40" s="179">
        <f>ROUNDDOWN('RASHODI PROJ. 2023'!O40*1.034,-2)</f>
        <v>0</v>
      </c>
      <c r="P40" s="179">
        <f>ROUNDDOWN('RASHODI PROJ. 2023'!P40*1.034,-2)</f>
        <v>0</v>
      </c>
      <c r="Q40" s="179">
        <f>ROUNDDOWN('RASHODI PROJ. 2023'!Q40*1.034,-2)</f>
        <v>0</v>
      </c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1"/>
      <c r="AD40" s="181"/>
      <c r="AE40" s="181"/>
      <c r="AF40" s="181"/>
    </row>
    <row r="41" spans="2:32" s="174" customFormat="1" ht="35.1" customHeight="1">
      <c r="B41" s="175">
        <v>3235</v>
      </c>
      <c r="C41" s="176" t="s">
        <v>45</v>
      </c>
      <c r="D41" s="177">
        <f>ROUNDDOWN('RASHODI PROJ. 2023'!D41*1.034,-2)</f>
        <v>0</v>
      </c>
      <c r="E41" s="179">
        <f>ROUNDDOWN('RASHODI PROJ. 2023'!E41*1.034,-2)</f>
        <v>0</v>
      </c>
      <c r="F41" s="178">
        <f>ROUNDDOWN('RASHODI PROJ. 2023'!F41*1.034,-2)</f>
        <v>0</v>
      </c>
      <c r="G41" s="177">
        <f>ROUNDDOWN('RASHODI PROJ. 2023'!G41*1.034,-2)</f>
        <v>0</v>
      </c>
      <c r="H41" s="179">
        <f>ROUNDDOWN('RASHODI PROJ. 2023'!H41*1.034,-2)</f>
        <v>0</v>
      </c>
      <c r="I41" s="179">
        <f>ROUNDDOWN('RASHODI PROJ. 2023'!I41*1.034,-2)</f>
        <v>0</v>
      </c>
      <c r="J41" s="179">
        <f>ROUNDDOWN('RASHODI PROJ. 2023'!J41*1.034,-2)</f>
        <v>0</v>
      </c>
      <c r="K41" s="179">
        <f>ROUNDDOWN('RASHODI PROJ. 2023'!K41*1.034,-2)</f>
        <v>0</v>
      </c>
      <c r="L41" s="179">
        <f>ROUNDDOWN('RASHODI PROJ. 2023'!L41*1.034,-2)</f>
        <v>0</v>
      </c>
      <c r="M41" s="179">
        <f>ROUNDDOWN('RASHODI PROJ. 2023'!M41*1.034,-2)</f>
        <v>0</v>
      </c>
      <c r="N41" s="179">
        <f>ROUNDDOWN('RASHODI PROJ. 2023'!N41*1.034,-2)</f>
        <v>0</v>
      </c>
      <c r="O41" s="179">
        <f>ROUNDDOWN('RASHODI PROJ. 2023'!O41*1.034,-2)</f>
        <v>0</v>
      </c>
      <c r="P41" s="179">
        <f>ROUNDDOWN('RASHODI PROJ. 2023'!P41*1.034,-2)</f>
        <v>0</v>
      </c>
      <c r="Q41" s="179">
        <f>ROUNDDOWN('RASHODI PROJ. 2023'!Q41*1.034,-2)</f>
        <v>0</v>
      </c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1"/>
      <c r="AD41" s="181"/>
      <c r="AE41" s="181"/>
      <c r="AF41" s="181"/>
    </row>
    <row r="42" spans="2:32" s="174" customFormat="1" ht="35.1" customHeight="1">
      <c r="B42" s="175">
        <v>3236</v>
      </c>
      <c r="C42" s="176" t="s">
        <v>46</v>
      </c>
      <c r="D42" s="177">
        <f>ROUNDDOWN('RASHODI PROJ. 2023'!D42*1.034,-2)</f>
        <v>32200</v>
      </c>
      <c r="E42" s="179">
        <f>ROUNDDOWN('RASHODI PROJ. 2023'!E42*1.034,-2)</f>
        <v>32200</v>
      </c>
      <c r="F42" s="178">
        <f>ROUNDDOWN('RASHODI PROJ. 2023'!F42*1.034,-2)</f>
        <v>0</v>
      </c>
      <c r="G42" s="177">
        <f>ROUNDDOWN('RASHODI PROJ. 2023'!G42*1.034,-2)</f>
        <v>0</v>
      </c>
      <c r="H42" s="179">
        <f>ROUNDDOWN('RASHODI PROJ. 2023'!H42*1.034,-2)</f>
        <v>0</v>
      </c>
      <c r="I42" s="179">
        <f>ROUNDDOWN('RASHODI PROJ. 2023'!I42*1.034,-2)</f>
        <v>0</v>
      </c>
      <c r="J42" s="179">
        <f>ROUNDDOWN('RASHODI PROJ. 2023'!J42*1.034,-2)</f>
        <v>0</v>
      </c>
      <c r="K42" s="179">
        <f>ROUNDDOWN('RASHODI PROJ. 2023'!K42*1.034,-2)</f>
        <v>0</v>
      </c>
      <c r="L42" s="179">
        <f>ROUNDDOWN('RASHODI PROJ. 2023'!L42*1.034,-2)</f>
        <v>0</v>
      </c>
      <c r="M42" s="179">
        <f>ROUNDDOWN('RASHODI PROJ. 2023'!M42*1.034,-2)</f>
        <v>0</v>
      </c>
      <c r="N42" s="179">
        <f>ROUNDDOWN('RASHODI PROJ. 2023'!N42*1.034,-2)</f>
        <v>0</v>
      </c>
      <c r="O42" s="179">
        <f>ROUNDDOWN('RASHODI PROJ. 2023'!O42*1.034,-2)</f>
        <v>0</v>
      </c>
      <c r="P42" s="179">
        <f>ROUNDDOWN('RASHODI PROJ. 2023'!P42*1.034,-2)</f>
        <v>0</v>
      </c>
      <c r="Q42" s="179">
        <f>ROUNDDOWN('RASHODI PROJ. 2023'!Q42*1.034,-2)</f>
        <v>0</v>
      </c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1"/>
      <c r="AD42" s="181"/>
      <c r="AE42" s="181"/>
      <c r="AF42" s="181"/>
    </row>
    <row r="43" spans="2:32" s="174" customFormat="1" ht="35.1" customHeight="1">
      <c r="B43" s="175">
        <v>3237</v>
      </c>
      <c r="C43" s="176" t="s">
        <v>47</v>
      </c>
      <c r="D43" s="177">
        <f>ROUNDDOWN('RASHODI PROJ. 2023'!D43*1.034,-2)</f>
        <v>60100</v>
      </c>
      <c r="E43" s="179">
        <f>ROUNDDOWN('RASHODI PROJ. 2023'!E43*1.034,-2)</f>
        <v>6400</v>
      </c>
      <c r="F43" s="178">
        <f>ROUNDDOWN('RASHODI PROJ. 2023'!F43*1.034,-2)</f>
        <v>0</v>
      </c>
      <c r="G43" s="177">
        <f>ROUNDDOWN('RASHODI PROJ. 2023'!G43*1.034,-2)</f>
        <v>53700</v>
      </c>
      <c r="H43" s="179">
        <f>ROUNDDOWN('RASHODI PROJ. 2023'!H43*1.034,-2)</f>
        <v>0</v>
      </c>
      <c r="I43" s="179">
        <f>ROUNDDOWN('RASHODI PROJ. 2023'!I43*1.034,-2)</f>
        <v>53700</v>
      </c>
      <c r="J43" s="179">
        <f>ROUNDDOWN('RASHODI PROJ. 2023'!J43*1.034,-2)</f>
        <v>0</v>
      </c>
      <c r="K43" s="179">
        <f>ROUNDDOWN('RASHODI PROJ. 2023'!K43*1.034,-2)</f>
        <v>0</v>
      </c>
      <c r="L43" s="179">
        <f>ROUNDDOWN('RASHODI PROJ. 2023'!L43*1.034,-2)</f>
        <v>0</v>
      </c>
      <c r="M43" s="179">
        <f>ROUNDDOWN('RASHODI PROJ. 2023'!M43*1.034,-2)</f>
        <v>0</v>
      </c>
      <c r="N43" s="179">
        <f>ROUNDDOWN('RASHODI PROJ. 2023'!N43*1.034,-2)</f>
        <v>0</v>
      </c>
      <c r="O43" s="179">
        <f>ROUNDDOWN('RASHODI PROJ. 2023'!O43*1.034,-2)</f>
        <v>0</v>
      </c>
      <c r="P43" s="179">
        <f>ROUNDDOWN('RASHODI PROJ. 2023'!P43*1.034,-2)</f>
        <v>0</v>
      </c>
      <c r="Q43" s="179">
        <f>ROUNDDOWN('RASHODI PROJ. 2023'!Q43*1.034,-2)</f>
        <v>0</v>
      </c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1"/>
      <c r="AD43" s="181"/>
      <c r="AE43" s="181"/>
      <c r="AF43" s="181"/>
    </row>
    <row r="44" spans="2:32" s="174" customFormat="1" ht="35.1" customHeight="1">
      <c r="B44" s="175">
        <v>3238</v>
      </c>
      <c r="C44" s="176" t="s">
        <v>48</v>
      </c>
      <c r="D44" s="177">
        <f>ROUNDDOWN('RASHODI PROJ. 2023'!D44*1.034,-2)</f>
        <v>8500</v>
      </c>
      <c r="E44" s="179">
        <f>ROUNDDOWN('RASHODI PROJ. 2023'!E44*1.034,-2)</f>
        <v>8500</v>
      </c>
      <c r="F44" s="178">
        <f>ROUNDDOWN('RASHODI PROJ. 2023'!F44*1.034,-2)</f>
        <v>0</v>
      </c>
      <c r="G44" s="177">
        <f>ROUNDDOWN('RASHODI PROJ. 2023'!G44*1.034,-2)</f>
        <v>0</v>
      </c>
      <c r="H44" s="179">
        <f>ROUNDDOWN('RASHODI PROJ. 2023'!H44*1.034,-2)</f>
        <v>0</v>
      </c>
      <c r="I44" s="179">
        <f>ROUNDDOWN('RASHODI PROJ. 2023'!I44*1.034,-2)</f>
        <v>0</v>
      </c>
      <c r="J44" s="179">
        <f>ROUNDDOWN('RASHODI PROJ. 2023'!J44*1.034,-2)</f>
        <v>0</v>
      </c>
      <c r="K44" s="179">
        <f>ROUNDDOWN('RASHODI PROJ. 2023'!K44*1.034,-2)</f>
        <v>0</v>
      </c>
      <c r="L44" s="179">
        <f>ROUNDDOWN('RASHODI PROJ. 2023'!L44*1.034,-2)</f>
        <v>0</v>
      </c>
      <c r="M44" s="179">
        <f>ROUNDDOWN('RASHODI PROJ. 2023'!M44*1.034,-2)</f>
        <v>0</v>
      </c>
      <c r="N44" s="179">
        <f>ROUNDDOWN('RASHODI PROJ. 2023'!N44*1.034,-2)</f>
        <v>0</v>
      </c>
      <c r="O44" s="179">
        <f>ROUNDDOWN('RASHODI PROJ. 2023'!O44*1.034,-2)</f>
        <v>0</v>
      </c>
      <c r="P44" s="179">
        <f>ROUNDDOWN('RASHODI PROJ. 2023'!P44*1.034,-2)</f>
        <v>0</v>
      </c>
      <c r="Q44" s="179">
        <f>ROUNDDOWN('RASHODI PROJ. 2023'!Q44*1.034,-2)</f>
        <v>0</v>
      </c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1"/>
      <c r="AD44" s="181"/>
      <c r="AE44" s="181"/>
      <c r="AF44" s="181"/>
    </row>
    <row r="45" spans="2:32" s="174" customFormat="1" ht="35.1" customHeight="1">
      <c r="B45" s="175">
        <v>3239</v>
      </c>
      <c r="C45" s="176" t="s">
        <v>49</v>
      </c>
      <c r="D45" s="177">
        <f>ROUNDDOWN('RASHODI PROJ. 2023'!D45*1.034,-2)</f>
        <v>7400</v>
      </c>
      <c r="E45" s="179">
        <f>ROUNDDOWN('RASHODI PROJ. 2023'!E45*1.034,-2)</f>
        <v>7400</v>
      </c>
      <c r="F45" s="178">
        <f>ROUNDDOWN('RASHODI PROJ. 2023'!F45*1.034,-2)</f>
        <v>0</v>
      </c>
      <c r="G45" s="177">
        <f>ROUNDDOWN('RASHODI PROJ. 2023'!G45*1.034,-2)</f>
        <v>0</v>
      </c>
      <c r="H45" s="179">
        <f>ROUNDDOWN('RASHODI PROJ. 2023'!H45*1.034,-2)</f>
        <v>0</v>
      </c>
      <c r="I45" s="179">
        <f>ROUNDDOWN('RASHODI PROJ. 2023'!I45*1.034,-2)</f>
        <v>0</v>
      </c>
      <c r="J45" s="179">
        <f>ROUNDDOWN('RASHODI PROJ. 2023'!J45*1.034,-2)</f>
        <v>0</v>
      </c>
      <c r="K45" s="179">
        <f>ROUNDDOWN('RASHODI PROJ. 2023'!K45*1.034,-2)</f>
        <v>0</v>
      </c>
      <c r="L45" s="179">
        <f>ROUNDDOWN('RASHODI PROJ. 2023'!L45*1.034,-2)</f>
        <v>0</v>
      </c>
      <c r="M45" s="179">
        <f>ROUNDDOWN('RASHODI PROJ. 2023'!M45*1.034,-2)</f>
        <v>0</v>
      </c>
      <c r="N45" s="179">
        <f>ROUNDDOWN('RASHODI PROJ. 2023'!N45*1.034,-2)</f>
        <v>0</v>
      </c>
      <c r="O45" s="179">
        <f>ROUNDDOWN('RASHODI PROJ. 2023'!O45*1.034,-2)</f>
        <v>0</v>
      </c>
      <c r="P45" s="179">
        <f>ROUNDDOWN('RASHODI PROJ. 2023'!P45*1.034,-2)</f>
        <v>0</v>
      </c>
      <c r="Q45" s="179">
        <f>ROUNDDOWN('RASHODI PROJ. 2023'!Q45*1.034,-2)</f>
        <v>0</v>
      </c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1"/>
      <c r="AD45" s="181"/>
      <c r="AE45" s="181"/>
      <c r="AF45" s="181"/>
    </row>
    <row r="46" spans="2:32" s="167" customFormat="1" ht="35.1" customHeight="1">
      <c r="B46" s="168">
        <v>324</v>
      </c>
      <c r="C46" s="169" t="s">
        <v>84</v>
      </c>
      <c r="D46" s="170">
        <f>ROUNDDOWN('RASHODI PROJ. 2023'!D46*1.034,-2)</f>
        <v>0</v>
      </c>
      <c r="E46" s="170">
        <f>ROUNDDOWN('RASHODI PROJ. 2023'!E46*1.034,-2)</f>
        <v>0</v>
      </c>
      <c r="F46" s="170">
        <f>ROUNDDOWN('RASHODI PROJ. 2023'!F46*1.034,-2)</f>
        <v>0</v>
      </c>
      <c r="G46" s="171">
        <f>ROUNDDOWN('RASHODI PROJ. 2023'!G46*1.034,-2)</f>
        <v>0</v>
      </c>
      <c r="H46" s="170">
        <f>ROUNDDOWN('RASHODI PROJ. 2023'!H46*1.034,-2)</f>
        <v>0</v>
      </c>
      <c r="I46" s="170">
        <f>ROUNDDOWN('RASHODI PROJ. 2023'!I46*1.034,-2)</f>
        <v>0</v>
      </c>
      <c r="J46" s="170">
        <f>ROUNDDOWN('RASHODI PROJ. 2023'!J46*1.034,-2)</f>
        <v>0</v>
      </c>
      <c r="K46" s="170">
        <f>ROUNDDOWN('RASHODI PROJ. 2023'!K46*1.034,-2)</f>
        <v>0</v>
      </c>
      <c r="L46" s="170">
        <f>ROUNDDOWN('RASHODI PROJ. 2023'!L46*1.034,-2)</f>
        <v>0</v>
      </c>
      <c r="M46" s="170">
        <f>ROUNDDOWN('RASHODI PROJ. 2023'!M46*1.034,-2)</f>
        <v>0</v>
      </c>
      <c r="N46" s="170">
        <f>ROUNDDOWN('RASHODI PROJ. 2023'!N46*1.034,-2)</f>
        <v>0</v>
      </c>
      <c r="O46" s="170">
        <f>ROUNDDOWN('RASHODI PROJ. 2023'!O46*1.034,-2)</f>
        <v>0</v>
      </c>
      <c r="P46" s="170">
        <f>ROUNDDOWN('RASHODI PROJ. 2023'!P46*1.034,-2)</f>
        <v>0</v>
      </c>
      <c r="Q46" s="170">
        <f>ROUNDDOWN('RASHODI PROJ. 2023'!Q46*1.034,-2)</f>
        <v>0</v>
      </c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2:32" s="174" customFormat="1" ht="35.1" customHeight="1">
      <c r="B47" s="175" t="s">
        <v>50</v>
      </c>
      <c r="C47" s="176" t="s">
        <v>84</v>
      </c>
      <c r="D47" s="177">
        <f>ROUNDDOWN('RASHODI PROJ. 2023'!D47*1.034,-2)</f>
        <v>0</v>
      </c>
      <c r="E47" s="178">
        <f>ROUNDDOWN('RASHODI PROJ. 2023'!E47*1.034,-2)</f>
        <v>0</v>
      </c>
      <c r="F47" s="178">
        <f>ROUNDDOWN('RASHODI PROJ. 2023'!F47*1.034,-2)</f>
        <v>0</v>
      </c>
      <c r="G47" s="177">
        <f>ROUNDDOWN('RASHODI PROJ. 2023'!G47*1.034,-2)</f>
        <v>0</v>
      </c>
      <c r="H47" s="179">
        <f>ROUNDDOWN('RASHODI PROJ. 2023'!H47*1.034,-2)</f>
        <v>0</v>
      </c>
      <c r="I47" s="179">
        <f>ROUNDDOWN('RASHODI PROJ. 2023'!I47*1.034,-2)</f>
        <v>0</v>
      </c>
      <c r="J47" s="179">
        <f>ROUNDDOWN('RASHODI PROJ. 2023'!J47*1.034,-2)</f>
        <v>0</v>
      </c>
      <c r="K47" s="179">
        <f>ROUNDDOWN('RASHODI PROJ. 2023'!K47*1.034,-2)</f>
        <v>0</v>
      </c>
      <c r="L47" s="179">
        <f>ROUNDDOWN('RASHODI PROJ. 2023'!L47*1.034,-2)</f>
        <v>0</v>
      </c>
      <c r="M47" s="179">
        <f>ROUNDDOWN('RASHODI PROJ. 2023'!M47*1.034,-2)</f>
        <v>0</v>
      </c>
      <c r="N47" s="179">
        <f>ROUNDDOWN('RASHODI PROJ. 2023'!N47*1.034,-2)</f>
        <v>0</v>
      </c>
      <c r="O47" s="179">
        <f>ROUNDDOWN('RASHODI PROJ. 2023'!O47*1.034,-2)</f>
        <v>0</v>
      </c>
      <c r="P47" s="179">
        <f>ROUNDDOWN('RASHODI PROJ. 2023'!P47*1.034,-2)</f>
        <v>0</v>
      </c>
      <c r="Q47" s="179">
        <f>ROUNDDOWN('RASHODI PROJ. 2023'!Q47*1.034,-2)</f>
        <v>0</v>
      </c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1"/>
      <c r="AD47" s="181"/>
      <c r="AE47" s="181"/>
      <c r="AF47" s="181"/>
    </row>
    <row r="48" spans="2:32" s="167" customFormat="1" ht="35.1" customHeight="1">
      <c r="B48" s="168">
        <v>329</v>
      </c>
      <c r="C48" s="169" t="s">
        <v>55</v>
      </c>
      <c r="D48" s="170">
        <f>ROUNDDOWN('RASHODI PROJ. 2023'!D48*1.034,-2)</f>
        <v>135500</v>
      </c>
      <c r="E48" s="170">
        <f>ROUNDDOWN('RASHODI PROJ. 2023'!E48*1.034,-2)</f>
        <v>18100</v>
      </c>
      <c r="F48" s="170">
        <f>ROUNDDOWN('RASHODI PROJ. 2023'!F48*1.034,-2)</f>
        <v>18100</v>
      </c>
      <c r="G48" s="171">
        <f>ROUNDDOWN('RASHODI PROJ. 2023'!G48*1.034,-2)</f>
        <v>98900</v>
      </c>
      <c r="H48" s="170">
        <f>ROUNDDOWN('RASHODI PROJ. 2023'!H48*1.034,-2)</f>
        <v>0</v>
      </c>
      <c r="I48" s="170">
        <f>ROUNDDOWN('RASHODI PROJ. 2023'!I48*1.034,-2)</f>
        <v>0</v>
      </c>
      <c r="J48" s="170">
        <f>ROUNDDOWN('RASHODI PROJ. 2023'!J48*1.034,-2)</f>
        <v>88200</v>
      </c>
      <c r="K48" s="170">
        <f>ROUNDDOWN('RASHODI PROJ. 2023'!K48*1.034,-2)</f>
        <v>0</v>
      </c>
      <c r="L48" s="170">
        <f>ROUNDDOWN('RASHODI PROJ. 2023'!L48*1.034,-2)</f>
        <v>0</v>
      </c>
      <c r="M48" s="170">
        <f>ROUNDDOWN('RASHODI PROJ. 2023'!M48*1.034,-2)</f>
        <v>0</v>
      </c>
      <c r="N48" s="170">
        <f>ROUNDDOWN('RASHODI PROJ. 2023'!N48*1.034,-2)</f>
        <v>0</v>
      </c>
      <c r="O48" s="170">
        <f>ROUNDDOWN('RASHODI PROJ. 2023'!O48*1.034,-2)</f>
        <v>10700</v>
      </c>
      <c r="P48" s="170">
        <f>ROUNDDOWN('RASHODI PROJ. 2023'!P48*1.034,-2)</f>
        <v>0</v>
      </c>
      <c r="Q48" s="170">
        <f>ROUNDDOWN('RASHODI PROJ. 2023'!Q48*1.034,-2)</f>
        <v>0</v>
      </c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</row>
    <row r="49" spans="2:34" s="174" customFormat="1" ht="35.1" customHeight="1">
      <c r="B49" s="175">
        <v>3291</v>
      </c>
      <c r="C49" s="183" t="s">
        <v>85</v>
      </c>
      <c r="D49" s="177">
        <f>ROUNDDOWN('RASHODI PROJ. 2023'!D49*1.034,-2)</f>
        <v>18100</v>
      </c>
      <c r="E49" s="178">
        <f>ROUNDDOWN('RASHODI PROJ. 2023'!E49*1.034,-2)</f>
        <v>0</v>
      </c>
      <c r="F49" s="179">
        <f>ROUNDDOWN('RASHODI PROJ. 2023'!F49*1.034,-2)</f>
        <v>18100</v>
      </c>
      <c r="G49" s="177">
        <f>ROUNDDOWN('RASHODI PROJ. 2023'!G49*1.034,-2)</f>
        <v>0</v>
      </c>
      <c r="H49" s="179">
        <f>ROUNDDOWN('RASHODI PROJ. 2023'!H49*1.034,-2)</f>
        <v>0</v>
      </c>
      <c r="I49" s="179">
        <f>ROUNDDOWN('RASHODI PROJ. 2023'!I49*1.034,-2)</f>
        <v>0</v>
      </c>
      <c r="J49" s="179">
        <f>ROUNDDOWN('RASHODI PROJ. 2023'!J49*1.034,-2)</f>
        <v>0</v>
      </c>
      <c r="K49" s="179">
        <f>ROUNDDOWN('RASHODI PROJ. 2023'!K49*1.034,-2)</f>
        <v>0</v>
      </c>
      <c r="L49" s="179">
        <f>ROUNDDOWN('RASHODI PROJ. 2023'!L49*1.034,-2)</f>
        <v>0</v>
      </c>
      <c r="M49" s="179">
        <f>ROUNDDOWN('RASHODI PROJ. 2023'!M49*1.034,-2)</f>
        <v>0</v>
      </c>
      <c r="N49" s="179">
        <f>ROUNDDOWN('RASHODI PROJ. 2023'!N49*1.034,-2)</f>
        <v>0</v>
      </c>
      <c r="O49" s="179">
        <f>ROUNDDOWN('RASHODI PROJ. 2023'!O49*1.034,-2)</f>
        <v>0</v>
      </c>
      <c r="P49" s="179">
        <f>ROUNDDOWN('RASHODI PROJ. 2023'!P49*1.034,-2)</f>
        <v>0</v>
      </c>
      <c r="Q49" s="179">
        <f>ROUNDDOWN('RASHODI PROJ. 2023'!Q49*1.034,-2)</f>
        <v>0</v>
      </c>
      <c r="R49" s="329" t="s">
        <v>366</v>
      </c>
      <c r="S49" s="330"/>
      <c r="T49" s="330"/>
      <c r="U49" s="180"/>
      <c r="V49" s="180"/>
      <c r="W49" s="180"/>
      <c r="X49" s="180"/>
      <c r="Y49" s="180"/>
      <c r="Z49" s="180"/>
      <c r="AA49" s="180"/>
      <c r="AB49" s="180"/>
      <c r="AC49" s="181"/>
      <c r="AD49" s="181"/>
      <c r="AE49" s="181"/>
      <c r="AF49" s="181"/>
    </row>
    <row r="50" spans="2:34" s="174" customFormat="1" ht="35.1" customHeight="1">
      <c r="B50" s="175">
        <v>3292</v>
      </c>
      <c r="C50" s="176" t="s">
        <v>51</v>
      </c>
      <c r="D50" s="177">
        <f>ROUNDDOWN('RASHODI PROJ. 2023'!D50*1.034,-2)</f>
        <v>7400</v>
      </c>
      <c r="E50" s="179">
        <f>ROUNDDOWN('RASHODI PROJ. 2023'!E50*1.034,-2)</f>
        <v>7400</v>
      </c>
      <c r="F50" s="178">
        <f>ROUNDDOWN('RASHODI PROJ. 2023'!F50*1.034,-2)</f>
        <v>0</v>
      </c>
      <c r="G50" s="177">
        <f>ROUNDDOWN('RASHODI PROJ. 2023'!G50*1.034,-2)</f>
        <v>0</v>
      </c>
      <c r="H50" s="179">
        <f>ROUNDDOWN('RASHODI PROJ. 2023'!H50*1.034,-2)</f>
        <v>0</v>
      </c>
      <c r="I50" s="179">
        <f>ROUNDDOWN('RASHODI PROJ. 2023'!I50*1.034,-2)</f>
        <v>0</v>
      </c>
      <c r="J50" s="179">
        <f>ROUNDDOWN('RASHODI PROJ. 2023'!J50*1.034,-2)</f>
        <v>0</v>
      </c>
      <c r="K50" s="179">
        <f>ROUNDDOWN('RASHODI PROJ. 2023'!K50*1.034,-2)</f>
        <v>0</v>
      </c>
      <c r="L50" s="179">
        <f>ROUNDDOWN('RASHODI PROJ. 2023'!L50*1.034,-2)</f>
        <v>0</v>
      </c>
      <c r="M50" s="179">
        <f>ROUNDDOWN('RASHODI PROJ. 2023'!M50*1.034,-2)</f>
        <v>0</v>
      </c>
      <c r="N50" s="179">
        <f>ROUNDDOWN('RASHODI PROJ. 2023'!N50*1.034,-2)</f>
        <v>0</v>
      </c>
      <c r="O50" s="179">
        <f>ROUNDDOWN('RASHODI PROJ. 2023'!O50*1.034,-2)</f>
        <v>0</v>
      </c>
      <c r="P50" s="179">
        <f>ROUNDDOWN('RASHODI PROJ. 2023'!P50*1.034,-2)</f>
        <v>0</v>
      </c>
      <c r="Q50" s="179">
        <f>ROUNDDOWN('RASHODI PROJ. 2023'!Q50*1.034,-2)</f>
        <v>0</v>
      </c>
      <c r="R50" s="329"/>
      <c r="S50" s="330"/>
      <c r="T50" s="330"/>
      <c r="U50" s="180"/>
      <c r="V50" s="180"/>
      <c r="W50" s="180"/>
      <c r="X50" s="180"/>
      <c r="Y50" s="180"/>
      <c r="Z50" s="180"/>
      <c r="AA50" s="180"/>
      <c r="AB50" s="180"/>
      <c r="AC50" s="181"/>
      <c r="AD50" s="181"/>
      <c r="AE50" s="181"/>
      <c r="AF50" s="181"/>
    </row>
    <row r="51" spans="2:34" s="174" customFormat="1" ht="35.1" customHeight="1">
      <c r="B51" s="175">
        <v>3293</v>
      </c>
      <c r="C51" s="176" t="s">
        <v>52</v>
      </c>
      <c r="D51" s="177">
        <f>ROUNDDOWN('RASHODI PROJ. 2023'!D51*1.034,-2)</f>
        <v>9600</v>
      </c>
      <c r="E51" s="179">
        <f>ROUNDDOWN('RASHODI PROJ. 2023'!E51*1.034,-2)</f>
        <v>2000</v>
      </c>
      <c r="F51" s="178">
        <f>ROUNDDOWN('RASHODI PROJ. 2023'!F51*1.034,-2)</f>
        <v>0</v>
      </c>
      <c r="G51" s="177">
        <f>ROUNDDOWN('RASHODI PROJ. 2023'!G51*1.034,-2)</f>
        <v>7400</v>
      </c>
      <c r="H51" s="179">
        <f>ROUNDDOWN('RASHODI PROJ. 2023'!H51*1.034,-2)</f>
        <v>0</v>
      </c>
      <c r="I51" s="179">
        <f>ROUNDDOWN('RASHODI PROJ. 2023'!I51*1.034,-2)</f>
        <v>0</v>
      </c>
      <c r="J51" s="179">
        <f>ROUNDDOWN('RASHODI PROJ. 2023'!J51*1.034,-2)</f>
        <v>7400</v>
      </c>
      <c r="K51" s="179">
        <f>ROUNDDOWN('RASHODI PROJ. 2023'!K51*1.034,-2)</f>
        <v>0</v>
      </c>
      <c r="L51" s="179">
        <f>ROUNDDOWN('RASHODI PROJ. 2023'!L51*1.034,-2)</f>
        <v>0</v>
      </c>
      <c r="M51" s="179">
        <f>ROUNDDOWN('RASHODI PROJ. 2023'!M51*1.034,-2)</f>
        <v>0</v>
      </c>
      <c r="N51" s="179">
        <f>ROUNDDOWN('RASHODI PROJ. 2023'!N51*1.034,-2)</f>
        <v>0</v>
      </c>
      <c r="O51" s="179">
        <f>ROUNDDOWN('RASHODI PROJ. 2023'!O51*1.034,-2)</f>
        <v>0</v>
      </c>
      <c r="P51" s="179">
        <f>ROUNDDOWN('RASHODI PROJ. 2023'!P51*1.034,-2)</f>
        <v>0</v>
      </c>
      <c r="Q51" s="179">
        <f>ROUNDDOWN('RASHODI PROJ. 2023'!Q51*1.034,-2)</f>
        <v>0</v>
      </c>
      <c r="R51" s="329"/>
      <c r="S51" s="330"/>
      <c r="T51" s="330"/>
      <c r="U51" s="180"/>
      <c r="V51" s="180"/>
      <c r="W51" s="180"/>
      <c r="X51" s="180"/>
      <c r="Y51" s="180"/>
      <c r="Z51" s="180"/>
      <c r="AA51" s="180"/>
      <c r="AB51" s="180"/>
      <c r="AC51" s="181"/>
      <c r="AD51" s="181"/>
      <c r="AE51" s="181"/>
      <c r="AF51" s="181"/>
    </row>
    <row r="52" spans="2:34" s="174" customFormat="1" ht="35.1" customHeight="1">
      <c r="B52" s="175">
        <v>3294</v>
      </c>
      <c r="C52" s="176" t="s">
        <v>53</v>
      </c>
      <c r="D52" s="177">
        <f>ROUNDDOWN('RASHODI PROJ. 2023'!D52*1.034,-2)</f>
        <v>1000</v>
      </c>
      <c r="E52" s="179">
        <f>ROUNDDOWN('RASHODI PROJ. 2023'!E52*1.034,-2)</f>
        <v>1000</v>
      </c>
      <c r="F52" s="178">
        <f>ROUNDDOWN('RASHODI PROJ. 2023'!F52*1.034,-2)</f>
        <v>0</v>
      </c>
      <c r="G52" s="177">
        <f>ROUNDDOWN('RASHODI PROJ. 2023'!G52*1.034,-2)</f>
        <v>0</v>
      </c>
      <c r="H52" s="179">
        <f>ROUNDDOWN('RASHODI PROJ. 2023'!H52*1.034,-2)</f>
        <v>0</v>
      </c>
      <c r="I52" s="179">
        <f>ROUNDDOWN('RASHODI PROJ. 2023'!I52*1.034,-2)</f>
        <v>0</v>
      </c>
      <c r="J52" s="179">
        <f>ROUNDDOWN('RASHODI PROJ. 2023'!J52*1.034,-2)</f>
        <v>0</v>
      </c>
      <c r="K52" s="179">
        <f>ROUNDDOWN('RASHODI PROJ. 2023'!K52*1.034,-2)</f>
        <v>0</v>
      </c>
      <c r="L52" s="179">
        <f>ROUNDDOWN('RASHODI PROJ. 2023'!L52*1.034,-2)</f>
        <v>0</v>
      </c>
      <c r="M52" s="179">
        <f>ROUNDDOWN('RASHODI PROJ. 2023'!M52*1.034,-2)</f>
        <v>0</v>
      </c>
      <c r="N52" s="179">
        <f>ROUNDDOWN('RASHODI PROJ. 2023'!N52*1.034,-2)</f>
        <v>0</v>
      </c>
      <c r="O52" s="179">
        <f>ROUNDDOWN('RASHODI PROJ. 2023'!O52*1.034,-2)</f>
        <v>0</v>
      </c>
      <c r="P52" s="179">
        <f>ROUNDDOWN('RASHODI PROJ. 2023'!P52*1.034,-2)</f>
        <v>0</v>
      </c>
      <c r="Q52" s="179">
        <f>ROUNDDOWN('RASHODI PROJ. 2023'!Q52*1.034,-2)</f>
        <v>0</v>
      </c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1"/>
      <c r="AD52" s="181"/>
      <c r="AE52" s="181"/>
      <c r="AF52" s="181"/>
    </row>
    <row r="53" spans="2:34" s="174" customFormat="1" ht="35.1" customHeight="1">
      <c r="B53" s="175">
        <v>3295</v>
      </c>
      <c r="C53" s="176" t="s">
        <v>54</v>
      </c>
      <c r="D53" s="177">
        <f>ROUNDDOWN('RASHODI PROJ. 2023'!D53*1.034,-2)</f>
        <v>16100</v>
      </c>
      <c r="E53" s="179">
        <f>ROUNDDOWN('RASHODI PROJ. 2023'!E53*1.034,-2)</f>
        <v>0</v>
      </c>
      <c r="F53" s="178">
        <f>ROUNDDOWN('RASHODI PROJ. 2023'!F53*1.034,-2)</f>
        <v>0</v>
      </c>
      <c r="G53" s="177">
        <f>ROUNDDOWN('RASHODI PROJ. 2023'!G53*1.034,-2)</f>
        <v>16100</v>
      </c>
      <c r="H53" s="179">
        <f>ROUNDDOWN('RASHODI PROJ. 2023'!H53*1.034,-2)</f>
        <v>0</v>
      </c>
      <c r="I53" s="179">
        <f>ROUNDDOWN('RASHODI PROJ. 2023'!I53*1.034,-2)</f>
        <v>0</v>
      </c>
      <c r="J53" s="179">
        <f>ROUNDDOWN('RASHODI PROJ. 2023'!J53*1.034,-2)</f>
        <v>16100</v>
      </c>
      <c r="K53" s="179">
        <f>ROUNDDOWN('RASHODI PROJ. 2023'!K53*1.034,-2)</f>
        <v>0</v>
      </c>
      <c r="L53" s="179">
        <f>ROUNDDOWN('RASHODI PROJ. 2023'!L53*1.034,-2)</f>
        <v>0</v>
      </c>
      <c r="M53" s="179">
        <f>ROUNDDOWN('RASHODI PROJ. 2023'!M53*1.034,-2)</f>
        <v>0</v>
      </c>
      <c r="N53" s="179">
        <f>ROUNDDOWN('RASHODI PROJ. 2023'!N53*1.034,-2)</f>
        <v>0</v>
      </c>
      <c r="O53" s="179">
        <f>ROUNDDOWN('RASHODI PROJ. 2023'!O53*1.034,-2)</f>
        <v>0</v>
      </c>
      <c r="P53" s="179">
        <f>ROUNDDOWN('RASHODI PROJ. 2023'!P53*1.034,-2)</f>
        <v>0</v>
      </c>
      <c r="Q53" s="179">
        <f>ROUNDDOWN('RASHODI PROJ. 2023'!Q53*1.034,-2)</f>
        <v>0</v>
      </c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1"/>
      <c r="AD53" s="181"/>
      <c r="AE53" s="181"/>
      <c r="AF53" s="181"/>
      <c r="AH53" s="182"/>
    </row>
    <row r="54" spans="2:34" s="174" customFormat="1" ht="35.1" customHeight="1">
      <c r="B54" s="175" t="s">
        <v>86</v>
      </c>
      <c r="C54" s="176" t="s">
        <v>87</v>
      </c>
      <c r="D54" s="177">
        <f>ROUNDDOWN('RASHODI PROJ. 2023'!D54*1.034,-2)</f>
        <v>0</v>
      </c>
      <c r="E54" s="179">
        <f>ROUNDDOWN('RASHODI PROJ. 2023'!E54*1.034,-2)</f>
        <v>0</v>
      </c>
      <c r="F54" s="178">
        <f>ROUNDDOWN('RASHODI PROJ. 2023'!F54*1.034,-2)</f>
        <v>0</v>
      </c>
      <c r="G54" s="177">
        <f>ROUNDDOWN('RASHODI PROJ. 2023'!G54*1.034,-2)</f>
        <v>0</v>
      </c>
      <c r="H54" s="179">
        <f>ROUNDDOWN('RASHODI PROJ. 2023'!H54*1.034,-2)</f>
        <v>0</v>
      </c>
      <c r="I54" s="179">
        <f>ROUNDDOWN('RASHODI PROJ. 2023'!I54*1.034,-2)</f>
        <v>0</v>
      </c>
      <c r="J54" s="179">
        <f>ROUNDDOWN('RASHODI PROJ. 2023'!J54*1.034,-2)</f>
        <v>0</v>
      </c>
      <c r="K54" s="179">
        <f>ROUNDDOWN('RASHODI PROJ. 2023'!K54*1.034,-2)</f>
        <v>0</v>
      </c>
      <c r="L54" s="179">
        <f>ROUNDDOWN('RASHODI PROJ. 2023'!L54*1.034,-2)</f>
        <v>0</v>
      </c>
      <c r="M54" s="179">
        <f>ROUNDDOWN('RASHODI PROJ. 2023'!M54*1.034,-2)</f>
        <v>0</v>
      </c>
      <c r="N54" s="179">
        <f>ROUNDDOWN('RASHODI PROJ. 2023'!N54*1.034,-2)</f>
        <v>0</v>
      </c>
      <c r="O54" s="179">
        <f>ROUNDDOWN('RASHODI PROJ. 2023'!O54*1.034,-2)</f>
        <v>0</v>
      </c>
      <c r="P54" s="179">
        <f>ROUNDDOWN('RASHODI PROJ. 2023'!P54*1.034,-2)</f>
        <v>0</v>
      </c>
      <c r="Q54" s="179">
        <f>ROUNDDOWN('RASHODI PROJ. 2023'!Q54*1.034,-2)</f>
        <v>0</v>
      </c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1"/>
      <c r="AD54" s="181"/>
      <c r="AE54" s="181"/>
      <c r="AF54" s="181"/>
    </row>
    <row r="55" spans="2:34" s="174" customFormat="1" ht="35.1" customHeight="1">
      <c r="B55" s="175">
        <v>3299</v>
      </c>
      <c r="C55" s="176" t="s">
        <v>88</v>
      </c>
      <c r="D55" s="177">
        <f>ROUNDDOWN('RASHODI PROJ. 2023'!D55*1.034,-2)</f>
        <v>82800</v>
      </c>
      <c r="E55" s="179">
        <f>ROUNDDOWN('RASHODI PROJ. 2023'!E55*1.034,-2)</f>
        <v>7400</v>
      </c>
      <c r="F55" s="178">
        <f>ROUNDDOWN('RASHODI PROJ. 2023'!F55*1.034,-2)</f>
        <v>0</v>
      </c>
      <c r="G55" s="177">
        <f>ROUNDDOWN('RASHODI PROJ. 2023'!G55*1.034,-2)</f>
        <v>75200</v>
      </c>
      <c r="H55" s="179">
        <f>ROUNDDOWN('RASHODI PROJ. 2023'!H55*1.034,-2)</f>
        <v>0</v>
      </c>
      <c r="I55" s="179">
        <f>ROUNDDOWN('RASHODI PROJ. 2023'!I55*1.034,-2)</f>
        <v>0</v>
      </c>
      <c r="J55" s="179">
        <f>ROUNDDOWN('RASHODI PROJ. 2023'!J55*1.034,-2)</f>
        <v>64500</v>
      </c>
      <c r="K55" s="179">
        <f>ROUNDDOWN('RASHODI PROJ. 2023'!K55*1.034,-2)</f>
        <v>0</v>
      </c>
      <c r="L55" s="179">
        <f>ROUNDDOWN('RASHODI PROJ. 2023'!L55*1.034,-2)</f>
        <v>0</v>
      </c>
      <c r="M55" s="179">
        <f>ROUNDDOWN('RASHODI PROJ. 2023'!M55*1.034,-2)</f>
        <v>0</v>
      </c>
      <c r="N55" s="179">
        <f>ROUNDDOWN('RASHODI PROJ. 2023'!N55*1.034,-2)</f>
        <v>0</v>
      </c>
      <c r="O55" s="179">
        <f>ROUNDDOWN('RASHODI PROJ. 2023'!O55*1.034,-2)</f>
        <v>10700</v>
      </c>
      <c r="P55" s="179">
        <f>ROUNDDOWN('RASHODI PROJ. 2023'!P55*1.034,-2)</f>
        <v>0</v>
      </c>
      <c r="Q55" s="179">
        <f>ROUNDDOWN('RASHODI PROJ. 2023'!Q55*1.034,-2)</f>
        <v>0</v>
      </c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1"/>
      <c r="AD55" s="181"/>
      <c r="AE55" s="181"/>
      <c r="AF55" s="181"/>
    </row>
    <row r="56" spans="2:34" s="167" customFormat="1" ht="35.1" customHeight="1">
      <c r="B56" s="168">
        <v>34</v>
      </c>
      <c r="C56" s="184" t="s">
        <v>123</v>
      </c>
      <c r="D56" s="170">
        <f>ROUNDDOWN('RASHODI PROJ. 2023'!D56*1.034,-2)</f>
        <v>5300</v>
      </c>
      <c r="E56" s="170">
        <f>ROUNDDOWN('RASHODI PROJ. 2023'!E56*1.034,-2)</f>
        <v>5300</v>
      </c>
      <c r="F56" s="170">
        <f>ROUNDDOWN('RASHODI PROJ. 2023'!F56*1.034,-2)</f>
        <v>0</v>
      </c>
      <c r="G56" s="170">
        <f>ROUNDDOWN('RASHODI PROJ. 2023'!G56*1.034,-2)</f>
        <v>0</v>
      </c>
      <c r="H56" s="170">
        <f>ROUNDDOWN('RASHODI PROJ. 2023'!H56*1.034,-2)</f>
        <v>0</v>
      </c>
      <c r="I56" s="170">
        <f>ROUNDDOWN('RASHODI PROJ. 2023'!I56*1.034,-2)</f>
        <v>0</v>
      </c>
      <c r="J56" s="170">
        <f>ROUNDDOWN('RASHODI PROJ. 2023'!J56*1.034,-2)</f>
        <v>0</v>
      </c>
      <c r="K56" s="170">
        <f>ROUNDDOWN('RASHODI PROJ. 2023'!K56*1.034,-2)</f>
        <v>0</v>
      </c>
      <c r="L56" s="170">
        <f>ROUNDDOWN('RASHODI PROJ. 2023'!L56*1.034,-2)</f>
        <v>0</v>
      </c>
      <c r="M56" s="170">
        <f>ROUNDDOWN('RASHODI PROJ. 2023'!M56*1.034,-2)</f>
        <v>0</v>
      </c>
      <c r="N56" s="170">
        <f>ROUNDDOWN('RASHODI PROJ. 2023'!N56*1.034,-2)</f>
        <v>0</v>
      </c>
      <c r="O56" s="170">
        <f>ROUNDDOWN('RASHODI PROJ. 2023'!O56*1.034,-2)</f>
        <v>0</v>
      </c>
      <c r="P56" s="170">
        <f>ROUNDDOWN('RASHODI PROJ. 2023'!P56*1.034,-2)</f>
        <v>0</v>
      </c>
      <c r="Q56" s="170">
        <f>ROUNDDOWN('RASHODI PROJ. 2023'!Q56*1.034,-2)</f>
        <v>0</v>
      </c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</row>
    <row r="57" spans="2:34" s="167" customFormat="1" ht="35.1" customHeight="1">
      <c r="B57" s="39" t="s">
        <v>375</v>
      </c>
      <c r="C57" s="42" t="s">
        <v>376</v>
      </c>
      <c r="D57" s="145">
        <f>ROUNDDOWN('RASHODI PROJ. 2023'!D57*1.034,-2)</f>
        <v>0</v>
      </c>
      <c r="E57" s="145">
        <f>ROUNDDOWN('RASHODI PROJ. 2023'!E57*1.034,-2)</f>
        <v>0</v>
      </c>
      <c r="F57" s="145">
        <f>ROUNDDOWN('RASHODI PROJ. 2023'!F57*1.034,-2)</f>
        <v>0</v>
      </c>
      <c r="G57" s="145">
        <f>ROUNDDOWN('RASHODI PROJ. 2023'!G57*1.034,-2)</f>
        <v>0</v>
      </c>
      <c r="H57" s="145">
        <f>ROUNDDOWN('RASHODI PROJ. 2023'!H57*1.034,-2)</f>
        <v>0</v>
      </c>
      <c r="I57" s="145">
        <f>ROUNDDOWN('RASHODI PROJ. 2023'!I57*1.034,-2)</f>
        <v>0</v>
      </c>
      <c r="J57" s="145">
        <f>ROUNDDOWN('RASHODI PROJ. 2023'!J57*1.034,-2)</f>
        <v>0</v>
      </c>
      <c r="K57" s="145">
        <f>ROUNDDOWN('RASHODI PROJ. 2023'!K57*1.034,-2)</f>
        <v>0</v>
      </c>
      <c r="L57" s="145">
        <f>ROUNDDOWN('RASHODI PROJ. 2023'!L57*1.034,-2)</f>
        <v>0</v>
      </c>
      <c r="M57" s="145">
        <f>ROUNDDOWN('RASHODI PROJ. 2023'!M57*1.034,-2)</f>
        <v>0</v>
      </c>
      <c r="N57" s="145">
        <f>ROUNDDOWN('RASHODI PROJ. 2023'!N57*1.034,-2)</f>
        <v>0</v>
      </c>
      <c r="O57" s="145">
        <f>ROUNDDOWN('RASHODI PROJ. 2023'!O57*1.034,-2)</f>
        <v>0</v>
      </c>
      <c r="P57" s="145">
        <f>ROUNDDOWN('RASHODI PROJ. 2023'!P57*1.034,-2)</f>
        <v>0</v>
      </c>
      <c r="Q57" s="145">
        <f>ROUNDDOWN('RASHODI PROJ. 2023'!Q57*1.034,-2)</f>
        <v>0</v>
      </c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</row>
    <row r="58" spans="2:34" s="167" customFormat="1" ht="35.1" customHeight="1">
      <c r="B58" s="147">
        <v>3423</v>
      </c>
      <c r="C58" s="244" t="s">
        <v>377</v>
      </c>
      <c r="D58" s="62">
        <f>ROUNDDOWN('RASHODI PROJ. 2023'!D58*1.034,-2)</f>
        <v>0</v>
      </c>
      <c r="E58" s="31">
        <f>ROUNDDOWN('RASHODI PROJ. 2023'!E58*1.034,-2)</f>
        <v>0</v>
      </c>
      <c r="F58" s="66">
        <f>ROUNDDOWN('RASHODI PROJ. 2023'!F58*1.034,-2)</f>
        <v>0</v>
      </c>
      <c r="G58" s="62">
        <f>ROUNDDOWN('RASHODI PROJ. 2023'!G58*1.034,-2)</f>
        <v>0</v>
      </c>
      <c r="H58" s="31">
        <f>ROUNDDOWN('RASHODI PROJ. 2023'!H58*1.034,-2)</f>
        <v>0</v>
      </c>
      <c r="I58" s="31">
        <f>ROUNDDOWN('RASHODI PROJ. 2023'!I58*1.034,-2)</f>
        <v>0</v>
      </c>
      <c r="J58" s="31">
        <f>ROUNDDOWN('RASHODI PROJ. 2023'!J58*1.034,-2)</f>
        <v>0</v>
      </c>
      <c r="K58" s="31">
        <f>ROUNDDOWN('RASHODI PROJ. 2023'!K58*1.034,-2)</f>
        <v>0</v>
      </c>
      <c r="L58" s="31">
        <f>ROUNDDOWN('RASHODI PROJ. 2023'!L58*1.034,-2)</f>
        <v>0</v>
      </c>
      <c r="M58" s="31">
        <f>ROUNDDOWN('RASHODI PROJ. 2023'!M58*1.034,-2)</f>
        <v>0</v>
      </c>
      <c r="N58" s="31">
        <f>ROUNDDOWN('RASHODI PROJ. 2023'!N58*1.034,-2)</f>
        <v>0</v>
      </c>
      <c r="O58" s="31">
        <f>ROUNDDOWN('RASHODI PROJ. 2023'!O58*1.034,-2)</f>
        <v>0</v>
      </c>
      <c r="P58" s="31">
        <f>ROUNDDOWN('RASHODI PROJ. 2023'!P58*1.034,-2)</f>
        <v>0</v>
      </c>
      <c r="Q58" s="31">
        <f>ROUNDDOWN('RASHODI PROJ. 2023'!Q58*1.034,-2)</f>
        <v>0</v>
      </c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</row>
    <row r="59" spans="2:34" s="167" customFormat="1" ht="35.1" customHeight="1">
      <c r="B59" s="147">
        <v>3427</v>
      </c>
      <c r="C59" s="148" t="s">
        <v>378</v>
      </c>
      <c r="D59" s="62">
        <f>ROUNDDOWN('RASHODI PROJ. 2023'!D59*1.034,-2)</f>
        <v>0</v>
      </c>
      <c r="E59" s="31">
        <f>ROUNDDOWN('RASHODI PROJ. 2023'!E59*1.034,-2)</f>
        <v>0</v>
      </c>
      <c r="F59" s="66">
        <f>ROUNDDOWN('RASHODI PROJ. 2023'!F59*1.034,-2)</f>
        <v>0</v>
      </c>
      <c r="G59" s="62">
        <f>ROUNDDOWN('RASHODI PROJ. 2023'!G59*1.034,-2)</f>
        <v>0</v>
      </c>
      <c r="H59" s="31">
        <f>ROUNDDOWN('RASHODI PROJ. 2023'!H59*1.034,-2)</f>
        <v>0</v>
      </c>
      <c r="I59" s="31">
        <f>ROUNDDOWN('RASHODI PROJ. 2023'!I59*1.034,-2)</f>
        <v>0</v>
      </c>
      <c r="J59" s="31">
        <f>ROUNDDOWN('RASHODI PROJ. 2023'!J59*1.034,-2)</f>
        <v>0</v>
      </c>
      <c r="K59" s="31">
        <f>ROUNDDOWN('RASHODI PROJ. 2023'!K59*1.034,-2)</f>
        <v>0</v>
      </c>
      <c r="L59" s="31">
        <f>ROUNDDOWN('RASHODI PROJ. 2023'!L59*1.034,-2)</f>
        <v>0</v>
      </c>
      <c r="M59" s="31">
        <f>ROUNDDOWN('RASHODI PROJ. 2023'!M59*1.034,-2)</f>
        <v>0</v>
      </c>
      <c r="N59" s="31">
        <f>ROUNDDOWN('RASHODI PROJ. 2023'!N59*1.034,-2)</f>
        <v>0</v>
      </c>
      <c r="O59" s="31">
        <f>ROUNDDOWN('RASHODI PROJ. 2023'!O59*1.034,-2)</f>
        <v>0</v>
      </c>
      <c r="P59" s="31">
        <f>ROUNDDOWN('RASHODI PROJ. 2023'!P59*1.034,-2)</f>
        <v>0</v>
      </c>
      <c r="Q59" s="31">
        <f>ROUNDDOWN('RASHODI PROJ. 2023'!Q59*1.034,-2)</f>
        <v>0</v>
      </c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</row>
    <row r="60" spans="2:34" s="167" customFormat="1" ht="35.1" customHeight="1">
      <c r="B60" s="168">
        <v>343</v>
      </c>
      <c r="C60" s="169" t="s">
        <v>124</v>
      </c>
      <c r="D60" s="170">
        <f>ROUNDDOWN('RASHODI PROJ. 2023'!D60*1.034,-2)</f>
        <v>5300</v>
      </c>
      <c r="E60" s="170">
        <f>ROUNDDOWN('RASHODI PROJ. 2023'!E60*1.034,-2)</f>
        <v>5300</v>
      </c>
      <c r="F60" s="170">
        <f>ROUNDDOWN('RASHODI PROJ. 2023'!F60*1.034,-2)</f>
        <v>0</v>
      </c>
      <c r="G60" s="171">
        <f>ROUNDDOWN('RASHODI PROJ. 2023'!G60*1.034,-2)</f>
        <v>0</v>
      </c>
      <c r="H60" s="170">
        <f>ROUNDDOWN('RASHODI PROJ. 2023'!H60*1.034,-2)</f>
        <v>0</v>
      </c>
      <c r="I60" s="170">
        <f>ROUNDDOWN('RASHODI PROJ. 2023'!I60*1.034,-2)</f>
        <v>0</v>
      </c>
      <c r="J60" s="170">
        <f>ROUNDDOWN('RASHODI PROJ. 2023'!J60*1.034,-2)</f>
        <v>0</v>
      </c>
      <c r="K60" s="170">
        <f>ROUNDDOWN('RASHODI PROJ. 2023'!K60*1.034,-2)</f>
        <v>0</v>
      </c>
      <c r="L60" s="170">
        <f>ROUNDDOWN('RASHODI PROJ. 2023'!L60*1.034,-2)</f>
        <v>0</v>
      </c>
      <c r="M60" s="170">
        <f>ROUNDDOWN('RASHODI PROJ. 2023'!M60*1.034,-2)</f>
        <v>0</v>
      </c>
      <c r="N60" s="170">
        <f>ROUNDDOWN('RASHODI PROJ. 2023'!N60*1.034,-2)</f>
        <v>0</v>
      </c>
      <c r="O60" s="170">
        <f>ROUNDDOWN('RASHODI PROJ. 2023'!O60*1.034,-2)</f>
        <v>0</v>
      </c>
      <c r="P60" s="170">
        <f>ROUNDDOWN('RASHODI PROJ. 2023'!P60*1.034,-2)</f>
        <v>0</v>
      </c>
      <c r="Q60" s="170">
        <f>ROUNDDOWN('RASHODI PROJ. 2023'!Q60*1.034,-2)</f>
        <v>0</v>
      </c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</row>
    <row r="61" spans="2:34" s="174" customFormat="1" ht="35.1" customHeight="1">
      <c r="B61" s="175">
        <v>3431</v>
      </c>
      <c r="C61" s="183" t="s">
        <v>56</v>
      </c>
      <c r="D61" s="177">
        <f>ROUNDDOWN('RASHODI PROJ. 2023'!D61*1.034,-2)</f>
        <v>3200</v>
      </c>
      <c r="E61" s="179">
        <f>ROUNDDOWN('RASHODI PROJ. 2023'!E61*1.034,-2)</f>
        <v>3200</v>
      </c>
      <c r="F61" s="178">
        <f>ROUNDDOWN('RASHODI PROJ. 2023'!F61*1.034,-2)</f>
        <v>0</v>
      </c>
      <c r="G61" s="177">
        <f>ROUNDDOWN('RASHODI PROJ. 2023'!G61*1.034,-2)</f>
        <v>0</v>
      </c>
      <c r="H61" s="179">
        <f>ROUNDDOWN('RASHODI PROJ. 2023'!H61*1.034,-2)</f>
        <v>0</v>
      </c>
      <c r="I61" s="179">
        <f>ROUNDDOWN('RASHODI PROJ. 2023'!I61*1.034,-2)</f>
        <v>0</v>
      </c>
      <c r="J61" s="179">
        <f>ROUNDDOWN('RASHODI PROJ. 2023'!J61*1.034,-2)</f>
        <v>0</v>
      </c>
      <c r="K61" s="179">
        <f>ROUNDDOWN('RASHODI PROJ. 2023'!K61*1.034,-2)</f>
        <v>0</v>
      </c>
      <c r="L61" s="179">
        <f>ROUNDDOWN('RASHODI PROJ. 2023'!L61*1.034,-2)</f>
        <v>0</v>
      </c>
      <c r="M61" s="179">
        <f>ROUNDDOWN('RASHODI PROJ. 2023'!M61*1.034,-2)</f>
        <v>0</v>
      </c>
      <c r="N61" s="179">
        <f>ROUNDDOWN('RASHODI PROJ. 2023'!N61*1.034,-2)</f>
        <v>0</v>
      </c>
      <c r="O61" s="179">
        <f>ROUNDDOWN('RASHODI PROJ. 2023'!O61*1.034,-2)</f>
        <v>0</v>
      </c>
      <c r="P61" s="179">
        <f>ROUNDDOWN('RASHODI PROJ. 2023'!P61*1.034,-2)</f>
        <v>0</v>
      </c>
      <c r="Q61" s="179">
        <f>ROUNDDOWN('RASHODI PROJ. 2023'!Q61*1.034,-2)</f>
        <v>0</v>
      </c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1"/>
      <c r="AD61" s="181"/>
      <c r="AE61" s="181"/>
      <c r="AF61" s="181"/>
    </row>
    <row r="62" spans="2:34" s="174" customFormat="1" ht="35.1" customHeight="1">
      <c r="B62" s="175">
        <v>3432</v>
      </c>
      <c r="C62" s="176" t="s">
        <v>89</v>
      </c>
      <c r="D62" s="177">
        <f>ROUNDDOWN('RASHODI PROJ. 2023'!D62*1.034,-2)</f>
        <v>0</v>
      </c>
      <c r="E62" s="178">
        <f>ROUNDDOWN('RASHODI PROJ. 2023'!E62*1.034,-2)</f>
        <v>0</v>
      </c>
      <c r="F62" s="178">
        <f>ROUNDDOWN('RASHODI PROJ. 2023'!F62*1.034,-2)</f>
        <v>0</v>
      </c>
      <c r="G62" s="177">
        <f>ROUNDDOWN('RASHODI PROJ. 2023'!G62*1.034,-2)</f>
        <v>0</v>
      </c>
      <c r="H62" s="179">
        <f>ROUNDDOWN('RASHODI PROJ. 2023'!H62*1.034,-2)</f>
        <v>0</v>
      </c>
      <c r="I62" s="179">
        <f>ROUNDDOWN('RASHODI PROJ. 2023'!I62*1.034,-2)</f>
        <v>0</v>
      </c>
      <c r="J62" s="179">
        <f>ROUNDDOWN('RASHODI PROJ. 2023'!J62*1.034,-2)</f>
        <v>0</v>
      </c>
      <c r="K62" s="179">
        <f>ROUNDDOWN('RASHODI PROJ. 2023'!K62*1.034,-2)</f>
        <v>0</v>
      </c>
      <c r="L62" s="179">
        <f>ROUNDDOWN('RASHODI PROJ. 2023'!L62*1.034,-2)</f>
        <v>0</v>
      </c>
      <c r="M62" s="179">
        <f>ROUNDDOWN('RASHODI PROJ. 2023'!M62*1.034,-2)</f>
        <v>0</v>
      </c>
      <c r="N62" s="179">
        <f>ROUNDDOWN('RASHODI PROJ. 2023'!N62*1.034,-2)</f>
        <v>0</v>
      </c>
      <c r="O62" s="179">
        <f>ROUNDDOWN('RASHODI PROJ. 2023'!O62*1.034,-2)</f>
        <v>0</v>
      </c>
      <c r="P62" s="179">
        <f>ROUNDDOWN('RASHODI PROJ. 2023'!P62*1.034,-2)</f>
        <v>0</v>
      </c>
      <c r="Q62" s="179">
        <f>ROUNDDOWN('RASHODI PROJ. 2023'!Q62*1.034,-2)</f>
        <v>0</v>
      </c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1"/>
      <c r="AD62" s="181"/>
      <c r="AE62" s="181"/>
      <c r="AF62" s="181"/>
    </row>
    <row r="63" spans="2:34" s="174" customFormat="1" ht="35.1" customHeight="1">
      <c r="B63" s="175">
        <v>3433</v>
      </c>
      <c r="C63" s="176" t="s">
        <v>90</v>
      </c>
      <c r="D63" s="177">
        <f>ROUNDDOWN('RASHODI PROJ. 2023'!D63*1.034,-2)</f>
        <v>1000</v>
      </c>
      <c r="E63" s="179">
        <f>ROUNDDOWN('RASHODI PROJ. 2023'!E63*1.034,-2)</f>
        <v>1000</v>
      </c>
      <c r="F63" s="178">
        <f>ROUNDDOWN('RASHODI PROJ. 2023'!F63*1.034,-2)</f>
        <v>0</v>
      </c>
      <c r="G63" s="177">
        <f>ROUNDDOWN('RASHODI PROJ. 2023'!G63*1.034,-2)</f>
        <v>0</v>
      </c>
      <c r="H63" s="179">
        <f>ROUNDDOWN('RASHODI PROJ. 2023'!H63*1.034,-2)</f>
        <v>0</v>
      </c>
      <c r="I63" s="179">
        <f>ROUNDDOWN('RASHODI PROJ. 2023'!I63*1.034,-2)</f>
        <v>0</v>
      </c>
      <c r="J63" s="179">
        <f>ROUNDDOWN('RASHODI PROJ. 2023'!J63*1.034,-2)</f>
        <v>0</v>
      </c>
      <c r="K63" s="179">
        <f>ROUNDDOWN('RASHODI PROJ. 2023'!K63*1.034,-2)</f>
        <v>0</v>
      </c>
      <c r="L63" s="179">
        <f>ROUNDDOWN('RASHODI PROJ. 2023'!L63*1.034,-2)</f>
        <v>0</v>
      </c>
      <c r="M63" s="179">
        <f>ROUNDDOWN('RASHODI PROJ. 2023'!M63*1.034,-2)</f>
        <v>0</v>
      </c>
      <c r="N63" s="179">
        <f>ROUNDDOWN('RASHODI PROJ. 2023'!N63*1.034,-2)</f>
        <v>0</v>
      </c>
      <c r="O63" s="179">
        <f>ROUNDDOWN('RASHODI PROJ. 2023'!O63*1.034,-2)</f>
        <v>0</v>
      </c>
      <c r="P63" s="179">
        <f>ROUNDDOWN('RASHODI PROJ. 2023'!P63*1.034,-2)</f>
        <v>0</v>
      </c>
      <c r="Q63" s="179">
        <f>ROUNDDOWN('RASHODI PROJ. 2023'!Q63*1.034,-2)</f>
        <v>0</v>
      </c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1"/>
      <c r="AD63" s="181"/>
      <c r="AE63" s="181"/>
      <c r="AF63" s="181"/>
    </row>
    <row r="64" spans="2:34" s="174" customFormat="1" ht="35.1" customHeight="1">
      <c r="B64" s="175">
        <v>3434</v>
      </c>
      <c r="C64" s="176" t="s">
        <v>91</v>
      </c>
      <c r="D64" s="177">
        <f>ROUNDDOWN('RASHODI PROJ. 2023'!D64*1.034,-2)</f>
        <v>1000</v>
      </c>
      <c r="E64" s="179">
        <f>ROUNDDOWN('RASHODI PROJ. 2023'!E64*1.034,-2)</f>
        <v>1000</v>
      </c>
      <c r="F64" s="178">
        <f>ROUNDDOWN('RASHODI PROJ. 2023'!F64*1.034,-2)</f>
        <v>0</v>
      </c>
      <c r="G64" s="177">
        <f>ROUNDDOWN('RASHODI PROJ. 2023'!G64*1.034,-2)</f>
        <v>0</v>
      </c>
      <c r="H64" s="179">
        <f>ROUNDDOWN('RASHODI PROJ. 2023'!H64*1.034,-2)</f>
        <v>0</v>
      </c>
      <c r="I64" s="179">
        <f>ROUNDDOWN('RASHODI PROJ. 2023'!I64*1.034,-2)</f>
        <v>0</v>
      </c>
      <c r="J64" s="179">
        <f>ROUNDDOWN('RASHODI PROJ. 2023'!J64*1.034,-2)</f>
        <v>0</v>
      </c>
      <c r="K64" s="179">
        <f>ROUNDDOWN('RASHODI PROJ. 2023'!K64*1.034,-2)</f>
        <v>0</v>
      </c>
      <c r="L64" s="179">
        <f>ROUNDDOWN('RASHODI PROJ. 2023'!L64*1.034,-2)</f>
        <v>0</v>
      </c>
      <c r="M64" s="179">
        <f>ROUNDDOWN('RASHODI PROJ. 2023'!M64*1.034,-2)</f>
        <v>0</v>
      </c>
      <c r="N64" s="179">
        <f>ROUNDDOWN('RASHODI PROJ. 2023'!N64*1.034,-2)</f>
        <v>0</v>
      </c>
      <c r="O64" s="179">
        <f>ROUNDDOWN('RASHODI PROJ. 2023'!O64*1.034,-2)</f>
        <v>0</v>
      </c>
      <c r="P64" s="179">
        <f>ROUNDDOWN('RASHODI PROJ. 2023'!P64*1.034,-2)</f>
        <v>0</v>
      </c>
      <c r="Q64" s="179">
        <f>ROUNDDOWN('RASHODI PROJ. 2023'!Q64*1.034,-2)</f>
        <v>0</v>
      </c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1"/>
      <c r="AD64" s="181"/>
      <c r="AE64" s="181"/>
      <c r="AF64" s="181"/>
    </row>
    <row r="65" spans="2:32" s="167" customFormat="1" ht="35.1" customHeight="1">
      <c r="B65" s="168">
        <v>36</v>
      </c>
      <c r="C65" s="169" t="s">
        <v>125</v>
      </c>
      <c r="D65" s="170">
        <f>ROUNDDOWN('RASHODI PROJ. 2023'!D65*1.034,-2)</f>
        <v>0</v>
      </c>
      <c r="E65" s="170">
        <f>ROUNDDOWN('RASHODI PROJ. 2023'!E65*1.034,-2)</f>
        <v>0</v>
      </c>
      <c r="F65" s="170">
        <f>ROUNDDOWN('RASHODI PROJ. 2023'!F65*1.034,-2)</f>
        <v>0</v>
      </c>
      <c r="G65" s="170">
        <f>ROUNDDOWN('RASHODI PROJ. 2023'!G65*1.034,-2)</f>
        <v>0</v>
      </c>
      <c r="H65" s="170">
        <f>ROUNDDOWN('RASHODI PROJ. 2023'!H65*1.034,-2)</f>
        <v>0</v>
      </c>
      <c r="I65" s="170">
        <f>ROUNDDOWN('RASHODI PROJ. 2023'!I65*1.034,-2)</f>
        <v>0</v>
      </c>
      <c r="J65" s="170">
        <f>ROUNDDOWN('RASHODI PROJ. 2023'!J65*1.034,-2)</f>
        <v>0</v>
      </c>
      <c r="K65" s="170">
        <f>ROUNDDOWN('RASHODI PROJ. 2023'!K65*1.034,-2)</f>
        <v>0</v>
      </c>
      <c r="L65" s="170">
        <f>ROUNDDOWN('RASHODI PROJ. 2023'!L65*1.034,-2)</f>
        <v>0</v>
      </c>
      <c r="M65" s="170">
        <f>ROUNDDOWN('RASHODI PROJ. 2023'!M65*1.034,-2)</f>
        <v>0</v>
      </c>
      <c r="N65" s="170">
        <f>ROUNDDOWN('RASHODI PROJ. 2023'!N65*1.034,-2)</f>
        <v>0</v>
      </c>
      <c r="O65" s="170">
        <f>ROUNDDOWN('RASHODI PROJ. 2023'!O65*1.034,-2)</f>
        <v>0</v>
      </c>
      <c r="P65" s="170">
        <f>ROUNDDOWN('RASHODI PROJ. 2023'!P65*1.034,-2)</f>
        <v>0</v>
      </c>
      <c r="Q65" s="170">
        <f>ROUNDDOWN('RASHODI PROJ. 2023'!Q65*1.034,-2)</f>
        <v>0</v>
      </c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</row>
    <row r="66" spans="2:32" s="167" customFormat="1" ht="35.1" customHeight="1">
      <c r="B66" s="168" t="s">
        <v>330</v>
      </c>
      <c r="C66" s="169" t="s">
        <v>331</v>
      </c>
      <c r="D66" s="170">
        <f>ROUNDDOWN('RASHODI PROJ. 2023'!D66*1.034,-2)</f>
        <v>0</v>
      </c>
      <c r="E66" s="170">
        <f>ROUNDDOWN('RASHODI PROJ. 2023'!E66*1.034,-2)</f>
        <v>0</v>
      </c>
      <c r="F66" s="170">
        <f>ROUNDDOWN('RASHODI PROJ. 2023'!F66*1.034,-2)</f>
        <v>0</v>
      </c>
      <c r="G66" s="170">
        <f>ROUNDDOWN('RASHODI PROJ. 2023'!G66*1.034,-2)</f>
        <v>0</v>
      </c>
      <c r="H66" s="170">
        <f>ROUNDDOWN('RASHODI PROJ. 2023'!H66*1.034,-2)</f>
        <v>0</v>
      </c>
      <c r="I66" s="170">
        <f>ROUNDDOWN('RASHODI PROJ. 2023'!I66*1.034,-2)</f>
        <v>0</v>
      </c>
      <c r="J66" s="170">
        <f>ROUNDDOWN('RASHODI PROJ. 2023'!J66*1.034,-2)</f>
        <v>0</v>
      </c>
      <c r="K66" s="170">
        <f>ROUNDDOWN('RASHODI PROJ. 2023'!K66*1.034,-2)</f>
        <v>0</v>
      </c>
      <c r="L66" s="170">
        <f>ROUNDDOWN('RASHODI PROJ. 2023'!L66*1.034,-2)</f>
        <v>0</v>
      </c>
      <c r="M66" s="170">
        <f>ROUNDDOWN('RASHODI PROJ. 2023'!M66*1.034,-2)</f>
        <v>0</v>
      </c>
      <c r="N66" s="170">
        <f>ROUNDDOWN('RASHODI PROJ. 2023'!N66*1.034,-2)</f>
        <v>0</v>
      </c>
      <c r="O66" s="170">
        <f>ROUNDDOWN('RASHODI PROJ. 2023'!O66*1.034,-2)</f>
        <v>0</v>
      </c>
      <c r="P66" s="170">
        <f>ROUNDDOWN('RASHODI PROJ. 2023'!P66*1.034,-2)</f>
        <v>0</v>
      </c>
      <c r="Q66" s="171">
        <f>ROUNDDOWN('RASHODI PROJ. 2023'!Q66*1.034,-2)</f>
        <v>0</v>
      </c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</row>
    <row r="67" spans="2:32" s="167" customFormat="1" ht="35.1" customHeight="1">
      <c r="B67" s="185" t="s">
        <v>332</v>
      </c>
      <c r="C67" s="186" t="s">
        <v>333</v>
      </c>
      <c r="D67" s="177">
        <f>ROUNDDOWN('RASHODI PROJ. 2023'!D67*1.034,-2)</f>
        <v>0</v>
      </c>
      <c r="E67" s="178">
        <f>ROUNDDOWN('RASHODI PROJ. 2023'!E67*1.034,-2)</f>
        <v>0</v>
      </c>
      <c r="F67" s="178">
        <f>ROUNDDOWN('RASHODI PROJ. 2023'!F67*1.034,-2)</f>
        <v>0</v>
      </c>
      <c r="G67" s="177">
        <f>ROUNDDOWN('RASHODI PROJ. 2023'!G67*1.034,-2)</f>
        <v>0</v>
      </c>
      <c r="H67" s="178">
        <f>ROUNDDOWN('RASHODI PROJ. 2023'!H67*1.034,-2)</f>
        <v>0</v>
      </c>
      <c r="I67" s="178">
        <f>ROUNDDOWN('RASHODI PROJ. 2023'!I67*1.034,-2)</f>
        <v>0</v>
      </c>
      <c r="J67" s="178">
        <f>ROUNDDOWN('RASHODI PROJ. 2023'!J67*1.034,-2)</f>
        <v>0</v>
      </c>
      <c r="K67" s="178">
        <f>ROUNDDOWN('RASHODI PROJ. 2023'!K67*1.034,-2)</f>
        <v>0</v>
      </c>
      <c r="L67" s="178">
        <f>ROUNDDOWN('RASHODI PROJ. 2023'!L67*1.034,-2)</f>
        <v>0</v>
      </c>
      <c r="M67" s="178">
        <f>ROUNDDOWN('RASHODI PROJ. 2023'!M67*1.034,-2)</f>
        <v>0</v>
      </c>
      <c r="N67" s="178">
        <f>ROUNDDOWN('RASHODI PROJ. 2023'!N67*1.034,-2)</f>
        <v>0</v>
      </c>
      <c r="O67" s="178">
        <f>ROUNDDOWN('RASHODI PROJ. 2023'!O67*1.034,-2)</f>
        <v>0</v>
      </c>
      <c r="P67" s="178">
        <f>ROUNDDOWN('RASHODI PROJ. 2023'!P67*1.034,-2)</f>
        <v>0</v>
      </c>
      <c r="Q67" s="178">
        <f>ROUNDDOWN('RASHODI PROJ. 2023'!Q67*1.034,-2)</f>
        <v>0</v>
      </c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</row>
    <row r="68" spans="2:32" s="167" customFormat="1" ht="35.1" customHeight="1">
      <c r="B68" s="185" t="s">
        <v>334</v>
      </c>
      <c r="C68" s="186" t="s">
        <v>335</v>
      </c>
      <c r="D68" s="177">
        <f>ROUNDDOWN('RASHODI PROJ. 2023'!D68*1.034,-2)</f>
        <v>0</v>
      </c>
      <c r="E68" s="178">
        <f>ROUNDDOWN('RASHODI PROJ. 2023'!E68*1.034,-2)</f>
        <v>0</v>
      </c>
      <c r="F68" s="178">
        <f>ROUNDDOWN('RASHODI PROJ. 2023'!F68*1.034,-2)</f>
        <v>0</v>
      </c>
      <c r="G68" s="177">
        <f>ROUNDDOWN('RASHODI PROJ. 2023'!G68*1.034,-2)</f>
        <v>0</v>
      </c>
      <c r="H68" s="178">
        <f>ROUNDDOWN('RASHODI PROJ. 2023'!H68*1.034,-2)</f>
        <v>0</v>
      </c>
      <c r="I68" s="178">
        <f>ROUNDDOWN('RASHODI PROJ. 2023'!I68*1.034,-2)</f>
        <v>0</v>
      </c>
      <c r="J68" s="178">
        <f>ROUNDDOWN('RASHODI PROJ. 2023'!J68*1.034,-2)</f>
        <v>0</v>
      </c>
      <c r="K68" s="178">
        <f>ROUNDDOWN('RASHODI PROJ. 2023'!K68*1.034,-2)</f>
        <v>0</v>
      </c>
      <c r="L68" s="178">
        <f>ROUNDDOWN('RASHODI PROJ. 2023'!L68*1.034,-2)</f>
        <v>0</v>
      </c>
      <c r="M68" s="178">
        <f>ROUNDDOWN('RASHODI PROJ. 2023'!M68*1.034,-2)</f>
        <v>0</v>
      </c>
      <c r="N68" s="178">
        <f>ROUNDDOWN('RASHODI PROJ. 2023'!N68*1.034,-2)</f>
        <v>0</v>
      </c>
      <c r="O68" s="178">
        <f>ROUNDDOWN('RASHODI PROJ. 2023'!O68*1.034,-2)</f>
        <v>0</v>
      </c>
      <c r="P68" s="178">
        <f>ROUNDDOWN('RASHODI PROJ. 2023'!P68*1.034,-2)</f>
        <v>0</v>
      </c>
      <c r="Q68" s="178">
        <f>ROUNDDOWN('RASHODI PROJ. 2023'!Q68*1.034,-2)</f>
        <v>0</v>
      </c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</row>
    <row r="69" spans="2:32" s="167" customFormat="1" ht="35.1" customHeight="1">
      <c r="B69" s="168">
        <v>363</v>
      </c>
      <c r="C69" s="169" t="s">
        <v>126</v>
      </c>
      <c r="D69" s="170">
        <f>ROUNDDOWN('RASHODI PROJ. 2023'!D69*1.034,-2)</f>
        <v>0</v>
      </c>
      <c r="E69" s="170">
        <f>ROUNDDOWN('RASHODI PROJ. 2023'!E69*1.034,-2)</f>
        <v>0</v>
      </c>
      <c r="F69" s="170">
        <f>ROUNDDOWN('RASHODI PROJ. 2023'!F69*1.034,-2)</f>
        <v>0</v>
      </c>
      <c r="G69" s="171">
        <f>ROUNDDOWN('RASHODI PROJ. 2023'!G69*1.034,-2)</f>
        <v>0</v>
      </c>
      <c r="H69" s="170">
        <f>ROUNDDOWN('RASHODI PROJ. 2023'!H69*1.034,-2)</f>
        <v>0</v>
      </c>
      <c r="I69" s="170">
        <f>ROUNDDOWN('RASHODI PROJ. 2023'!I69*1.034,-2)</f>
        <v>0</v>
      </c>
      <c r="J69" s="170">
        <f>ROUNDDOWN('RASHODI PROJ. 2023'!J69*1.034,-2)</f>
        <v>0</v>
      </c>
      <c r="K69" s="170">
        <f>ROUNDDOWN('RASHODI PROJ. 2023'!K69*1.034,-2)</f>
        <v>0</v>
      </c>
      <c r="L69" s="170">
        <f>ROUNDDOWN('RASHODI PROJ. 2023'!L69*1.034,-2)</f>
        <v>0</v>
      </c>
      <c r="M69" s="170">
        <f>ROUNDDOWN('RASHODI PROJ. 2023'!M69*1.034,-2)</f>
        <v>0</v>
      </c>
      <c r="N69" s="170">
        <f>ROUNDDOWN('RASHODI PROJ. 2023'!N69*1.034,-2)</f>
        <v>0</v>
      </c>
      <c r="O69" s="170">
        <f>ROUNDDOWN('RASHODI PROJ. 2023'!O69*1.034,-2)</f>
        <v>0</v>
      </c>
      <c r="P69" s="170">
        <f>ROUNDDOWN('RASHODI PROJ. 2023'!P69*1.034,-2)</f>
        <v>0</v>
      </c>
      <c r="Q69" s="170">
        <f>ROUNDDOWN('RASHODI PROJ. 2023'!Q69*1.034,-2)</f>
        <v>0</v>
      </c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</row>
    <row r="70" spans="2:32" s="174" customFormat="1" ht="35.1" customHeight="1">
      <c r="B70" s="175">
        <v>3631</v>
      </c>
      <c r="C70" s="176" t="s">
        <v>58</v>
      </c>
      <c r="D70" s="177">
        <f>ROUNDDOWN('RASHODI PROJ. 2023'!D70*1.034,-2)</f>
        <v>0</v>
      </c>
      <c r="E70" s="178">
        <f>ROUNDDOWN('RASHODI PROJ. 2023'!E70*1.034,-2)</f>
        <v>0</v>
      </c>
      <c r="F70" s="178">
        <f>ROUNDDOWN('RASHODI PROJ. 2023'!F70*1.034,-2)</f>
        <v>0</v>
      </c>
      <c r="G70" s="177">
        <f>ROUNDDOWN('RASHODI PROJ. 2023'!G70*1.034,-2)</f>
        <v>0</v>
      </c>
      <c r="H70" s="179">
        <f>ROUNDDOWN('RASHODI PROJ. 2023'!H70*1.034,-2)</f>
        <v>0</v>
      </c>
      <c r="I70" s="179">
        <f>ROUNDDOWN('RASHODI PROJ. 2023'!I70*1.034,-2)</f>
        <v>0</v>
      </c>
      <c r="J70" s="179">
        <f>ROUNDDOWN('RASHODI PROJ. 2023'!J70*1.034,-2)</f>
        <v>0</v>
      </c>
      <c r="K70" s="179">
        <f>ROUNDDOWN('RASHODI PROJ. 2023'!K70*1.034,-2)</f>
        <v>0</v>
      </c>
      <c r="L70" s="179">
        <f>ROUNDDOWN('RASHODI PROJ. 2023'!L70*1.034,-2)</f>
        <v>0</v>
      </c>
      <c r="M70" s="179">
        <f>ROUNDDOWN('RASHODI PROJ. 2023'!M70*1.034,-2)</f>
        <v>0</v>
      </c>
      <c r="N70" s="179">
        <f>ROUNDDOWN('RASHODI PROJ. 2023'!N70*1.034,-2)</f>
        <v>0</v>
      </c>
      <c r="O70" s="179">
        <f>ROUNDDOWN('RASHODI PROJ. 2023'!O70*1.034,-2)</f>
        <v>0</v>
      </c>
      <c r="P70" s="179">
        <f>ROUNDDOWN('RASHODI PROJ. 2023'!P70*1.034,-2)</f>
        <v>0</v>
      </c>
      <c r="Q70" s="179">
        <f>ROUNDDOWN('RASHODI PROJ. 2023'!Q70*1.034,-2)</f>
        <v>0</v>
      </c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1"/>
      <c r="AD70" s="181"/>
      <c r="AE70" s="181"/>
      <c r="AF70" s="181"/>
    </row>
    <row r="71" spans="2:32" s="167" customFormat="1" ht="35.1" customHeight="1">
      <c r="B71" s="168" t="s">
        <v>92</v>
      </c>
      <c r="C71" s="169" t="s">
        <v>127</v>
      </c>
      <c r="D71" s="170">
        <f>ROUNDDOWN('RASHODI PROJ. 2023'!D71*1.034,-2)</f>
        <v>0</v>
      </c>
      <c r="E71" s="170">
        <f>ROUNDDOWN('RASHODI PROJ. 2023'!E71*1.034,-2)</f>
        <v>0</v>
      </c>
      <c r="F71" s="170">
        <f>ROUNDDOWN('RASHODI PROJ. 2023'!F71*1.034,-2)</f>
        <v>0</v>
      </c>
      <c r="G71" s="171">
        <f>ROUNDDOWN('RASHODI PROJ. 2023'!G71*1.034,-2)</f>
        <v>0</v>
      </c>
      <c r="H71" s="170">
        <f>ROUNDDOWN('RASHODI PROJ. 2023'!H71*1.034,-2)</f>
        <v>0</v>
      </c>
      <c r="I71" s="170">
        <f>ROUNDDOWN('RASHODI PROJ. 2023'!I71*1.034,-2)</f>
        <v>0</v>
      </c>
      <c r="J71" s="170">
        <f>ROUNDDOWN('RASHODI PROJ. 2023'!J71*1.034,-2)</f>
        <v>0</v>
      </c>
      <c r="K71" s="170">
        <f>ROUNDDOWN('RASHODI PROJ. 2023'!K71*1.034,-2)</f>
        <v>0</v>
      </c>
      <c r="L71" s="170">
        <f>ROUNDDOWN('RASHODI PROJ. 2023'!L71*1.034,-2)</f>
        <v>0</v>
      </c>
      <c r="M71" s="170">
        <f>ROUNDDOWN('RASHODI PROJ. 2023'!M71*1.034,-2)</f>
        <v>0</v>
      </c>
      <c r="N71" s="170">
        <f>ROUNDDOWN('RASHODI PROJ. 2023'!N71*1.034,-2)</f>
        <v>0</v>
      </c>
      <c r="O71" s="170">
        <f>ROUNDDOWN('RASHODI PROJ. 2023'!O71*1.034,-2)</f>
        <v>0</v>
      </c>
      <c r="P71" s="170">
        <f>ROUNDDOWN('RASHODI PROJ. 2023'!P71*1.034,-2)</f>
        <v>0</v>
      </c>
      <c r="Q71" s="170">
        <f>ROUNDDOWN('RASHODI PROJ. 2023'!Q71*1.034,-2)</f>
        <v>0</v>
      </c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</row>
    <row r="72" spans="2:32" s="174" customFormat="1" ht="35.1" customHeight="1">
      <c r="B72" s="175" t="s">
        <v>93</v>
      </c>
      <c r="C72" s="176" t="s">
        <v>94</v>
      </c>
      <c r="D72" s="177">
        <f>ROUNDDOWN('RASHODI PROJ. 2023'!D72*1.034,-2)</f>
        <v>0</v>
      </c>
      <c r="E72" s="178">
        <f>ROUNDDOWN('RASHODI PROJ. 2023'!E72*1.034,-2)</f>
        <v>0</v>
      </c>
      <c r="F72" s="178">
        <f>ROUNDDOWN('RASHODI PROJ. 2023'!F72*1.034,-2)</f>
        <v>0</v>
      </c>
      <c r="G72" s="177">
        <f>ROUNDDOWN('RASHODI PROJ. 2023'!G72*1.034,-2)</f>
        <v>0</v>
      </c>
      <c r="H72" s="179">
        <f>ROUNDDOWN('RASHODI PROJ. 2023'!H72*1.034,-2)</f>
        <v>0</v>
      </c>
      <c r="I72" s="179">
        <f>ROUNDDOWN('RASHODI PROJ. 2023'!I72*1.034,-2)</f>
        <v>0</v>
      </c>
      <c r="J72" s="179">
        <f>ROUNDDOWN('RASHODI PROJ. 2023'!J72*1.034,-2)</f>
        <v>0</v>
      </c>
      <c r="K72" s="179">
        <f>ROUNDDOWN('RASHODI PROJ. 2023'!K72*1.034,-2)</f>
        <v>0</v>
      </c>
      <c r="L72" s="179">
        <f>ROUNDDOWN('RASHODI PROJ. 2023'!L72*1.034,-2)</f>
        <v>0</v>
      </c>
      <c r="M72" s="179">
        <f>ROUNDDOWN('RASHODI PROJ. 2023'!M72*1.034,-2)</f>
        <v>0</v>
      </c>
      <c r="N72" s="179">
        <f>ROUNDDOWN('RASHODI PROJ. 2023'!N72*1.034,-2)</f>
        <v>0</v>
      </c>
      <c r="O72" s="179">
        <f>ROUNDDOWN('RASHODI PROJ. 2023'!O72*1.034,-2)</f>
        <v>0</v>
      </c>
      <c r="P72" s="179">
        <f>ROUNDDOWN('RASHODI PROJ. 2023'!P72*1.034,-2)</f>
        <v>0</v>
      </c>
      <c r="Q72" s="179">
        <f>ROUNDDOWN('RASHODI PROJ. 2023'!Q72*1.034,-2)</f>
        <v>0</v>
      </c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1"/>
      <c r="AD72" s="181"/>
      <c r="AE72" s="181"/>
      <c r="AF72" s="181"/>
    </row>
    <row r="73" spans="2:32" s="167" customFormat="1" ht="35.1" customHeight="1">
      <c r="B73" s="168" t="s">
        <v>336</v>
      </c>
      <c r="C73" s="169" t="s">
        <v>339</v>
      </c>
      <c r="D73" s="170">
        <f>ROUNDDOWN('RASHODI PROJ. 2023'!D73*1.034,-2)</f>
        <v>0</v>
      </c>
      <c r="E73" s="170">
        <f>ROUNDDOWN('RASHODI PROJ. 2023'!E73*1.034,-2)</f>
        <v>0</v>
      </c>
      <c r="F73" s="170">
        <f>ROUNDDOWN('RASHODI PROJ. 2023'!F73*1.034,-2)</f>
        <v>0</v>
      </c>
      <c r="G73" s="170">
        <f>ROUNDDOWN('RASHODI PROJ. 2023'!G73*1.034,-2)</f>
        <v>0</v>
      </c>
      <c r="H73" s="170">
        <f>ROUNDDOWN('RASHODI PROJ. 2023'!H73*1.034,-2)</f>
        <v>0</v>
      </c>
      <c r="I73" s="170">
        <f>ROUNDDOWN('RASHODI PROJ. 2023'!I73*1.034,-2)</f>
        <v>0</v>
      </c>
      <c r="J73" s="170">
        <f>ROUNDDOWN('RASHODI PROJ. 2023'!J73*1.034,-2)</f>
        <v>0</v>
      </c>
      <c r="K73" s="170">
        <f>ROUNDDOWN('RASHODI PROJ. 2023'!K73*1.034,-2)</f>
        <v>0</v>
      </c>
      <c r="L73" s="170">
        <f>ROUNDDOWN('RASHODI PROJ. 2023'!L73*1.034,-2)</f>
        <v>0</v>
      </c>
      <c r="M73" s="170">
        <f>ROUNDDOWN('RASHODI PROJ. 2023'!M73*1.034,-2)</f>
        <v>0</v>
      </c>
      <c r="N73" s="170">
        <f>ROUNDDOWN('RASHODI PROJ. 2023'!N73*1.034,-2)</f>
        <v>0</v>
      </c>
      <c r="O73" s="170">
        <f>ROUNDDOWN('RASHODI PROJ. 2023'!O73*1.034,-2)</f>
        <v>0</v>
      </c>
      <c r="P73" s="170">
        <f>ROUNDDOWN('RASHODI PROJ. 2023'!P73*1.034,-2)</f>
        <v>0</v>
      </c>
      <c r="Q73" s="170">
        <f>ROUNDDOWN('RASHODI PROJ. 2023'!Q73*1.034,-2)</f>
        <v>0</v>
      </c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</row>
    <row r="74" spans="2:32" s="174" customFormat="1" ht="35.1" customHeight="1">
      <c r="B74" s="175" t="s">
        <v>337</v>
      </c>
      <c r="C74" s="176" t="s">
        <v>340</v>
      </c>
      <c r="D74" s="177">
        <f>ROUNDDOWN('RASHODI PROJ. 2023'!D74*1.034,-2)</f>
        <v>0</v>
      </c>
      <c r="E74" s="178">
        <f>ROUNDDOWN('RASHODI PROJ. 2023'!E74*1.034,-2)</f>
        <v>0</v>
      </c>
      <c r="F74" s="178">
        <f>ROUNDDOWN('RASHODI PROJ. 2023'!F74*1.034,-2)</f>
        <v>0</v>
      </c>
      <c r="G74" s="177">
        <f>ROUNDDOWN('RASHODI PROJ. 2023'!G74*1.034,-2)</f>
        <v>0</v>
      </c>
      <c r="H74" s="179">
        <f>ROUNDDOWN('RASHODI PROJ. 2023'!H74*1.034,-2)</f>
        <v>0</v>
      </c>
      <c r="I74" s="179">
        <f>ROUNDDOWN('RASHODI PROJ. 2023'!I74*1.034,-2)</f>
        <v>0</v>
      </c>
      <c r="J74" s="179">
        <f>ROUNDDOWN('RASHODI PROJ. 2023'!J74*1.034,-2)</f>
        <v>0</v>
      </c>
      <c r="K74" s="179">
        <f>ROUNDDOWN('RASHODI PROJ. 2023'!K74*1.034,-2)</f>
        <v>0</v>
      </c>
      <c r="L74" s="179">
        <f>ROUNDDOWN('RASHODI PROJ. 2023'!L74*1.034,-2)</f>
        <v>0</v>
      </c>
      <c r="M74" s="179">
        <f>ROUNDDOWN('RASHODI PROJ. 2023'!M74*1.034,-2)</f>
        <v>0</v>
      </c>
      <c r="N74" s="179">
        <f>ROUNDDOWN('RASHODI PROJ. 2023'!N74*1.034,-2)</f>
        <v>0</v>
      </c>
      <c r="O74" s="179">
        <f>ROUNDDOWN('RASHODI PROJ. 2023'!O74*1.034,-2)</f>
        <v>0</v>
      </c>
      <c r="P74" s="179">
        <f>ROUNDDOWN('RASHODI PROJ. 2023'!P74*1.034,-2)</f>
        <v>0</v>
      </c>
      <c r="Q74" s="179">
        <f>ROUNDDOWN('RASHODI PROJ. 2023'!Q74*1.034,-2)</f>
        <v>0</v>
      </c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1"/>
      <c r="AD74" s="181"/>
      <c r="AE74" s="181"/>
      <c r="AF74" s="181"/>
    </row>
    <row r="75" spans="2:32" s="174" customFormat="1" ht="35.1" customHeight="1">
      <c r="B75" s="175" t="s">
        <v>338</v>
      </c>
      <c r="C75" s="176" t="s">
        <v>341</v>
      </c>
      <c r="D75" s="177">
        <f>ROUNDDOWN('RASHODI PROJ. 2023'!D75*1.034,-2)</f>
        <v>0</v>
      </c>
      <c r="E75" s="178">
        <f>ROUNDDOWN('RASHODI PROJ. 2023'!E75*1.034,-2)</f>
        <v>0</v>
      </c>
      <c r="F75" s="178">
        <f>ROUNDDOWN('RASHODI PROJ. 2023'!F75*1.034,-2)</f>
        <v>0</v>
      </c>
      <c r="G75" s="177">
        <f>ROUNDDOWN('RASHODI PROJ. 2023'!G75*1.034,-2)</f>
        <v>0</v>
      </c>
      <c r="H75" s="179">
        <f>ROUNDDOWN('RASHODI PROJ. 2023'!H75*1.034,-2)</f>
        <v>0</v>
      </c>
      <c r="I75" s="179">
        <f>ROUNDDOWN('RASHODI PROJ. 2023'!I75*1.034,-2)</f>
        <v>0</v>
      </c>
      <c r="J75" s="179">
        <f>ROUNDDOWN('RASHODI PROJ. 2023'!J75*1.034,-2)</f>
        <v>0</v>
      </c>
      <c r="K75" s="179">
        <f>ROUNDDOWN('RASHODI PROJ. 2023'!K75*1.034,-2)</f>
        <v>0</v>
      </c>
      <c r="L75" s="179">
        <f>ROUNDDOWN('RASHODI PROJ. 2023'!L75*1.034,-2)</f>
        <v>0</v>
      </c>
      <c r="M75" s="179">
        <f>ROUNDDOWN('RASHODI PROJ. 2023'!M75*1.034,-2)</f>
        <v>0</v>
      </c>
      <c r="N75" s="179">
        <f>ROUNDDOWN('RASHODI PROJ. 2023'!N75*1.034,-2)</f>
        <v>0</v>
      </c>
      <c r="O75" s="179">
        <f>ROUNDDOWN('RASHODI PROJ. 2023'!O75*1.034,-2)</f>
        <v>0</v>
      </c>
      <c r="P75" s="179">
        <f>ROUNDDOWN('RASHODI PROJ. 2023'!P75*1.034,-2)</f>
        <v>0</v>
      </c>
      <c r="Q75" s="179">
        <f>ROUNDDOWN('RASHODI PROJ. 2023'!Q75*1.034,-2)</f>
        <v>0</v>
      </c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1"/>
      <c r="AD75" s="181"/>
      <c r="AE75" s="181"/>
      <c r="AF75" s="181"/>
    </row>
    <row r="76" spans="2:32" s="167" customFormat="1" ht="35.1" customHeight="1">
      <c r="B76" s="168" t="s">
        <v>342</v>
      </c>
      <c r="C76" s="169" t="s">
        <v>343</v>
      </c>
      <c r="D76" s="170">
        <f>ROUNDDOWN('RASHODI PROJ. 2023'!D76*1.034,-2)</f>
        <v>0</v>
      </c>
      <c r="E76" s="170">
        <f>ROUNDDOWN('RASHODI PROJ. 2023'!E76*1.034,-2)</f>
        <v>0</v>
      </c>
      <c r="F76" s="170">
        <f>ROUNDDOWN('RASHODI PROJ. 2023'!F76*1.034,-2)</f>
        <v>0</v>
      </c>
      <c r="G76" s="171">
        <f>ROUNDDOWN('RASHODI PROJ. 2023'!G76*1.034,-2)</f>
        <v>0</v>
      </c>
      <c r="H76" s="170">
        <f>ROUNDDOWN('RASHODI PROJ. 2023'!H76*1.034,-2)</f>
        <v>0</v>
      </c>
      <c r="I76" s="170">
        <f>ROUNDDOWN('RASHODI PROJ. 2023'!I76*1.034,-2)</f>
        <v>0</v>
      </c>
      <c r="J76" s="170">
        <f>ROUNDDOWN('RASHODI PROJ. 2023'!J76*1.034,-2)</f>
        <v>0</v>
      </c>
      <c r="K76" s="170">
        <f>ROUNDDOWN('RASHODI PROJ. 2023'!K76*1.034,-2)</f>
        <v>0</v>
      </c>
      <c r="L76" s="170">
        <f>ROUNDDOWN('RASHODI PROJ. 2023'!L76*1.034,-2)</f>
        <v>0</v>
      </c>
      <c r="M76" s="170">
        <f>ROUNDDOWN('RASHODI PROJ. 2023'!M76*1.034,-2)</f>
        <v>0</v>
      </c>
      <c r="N76" s="170">
        <f>ROUNDDOWN('RASHODI PROJ. 2023'!N76*1.034,-2)</f>
        <v>0</v>
      </c>
      <c r="O76" s="170">
        <f>ROUNDDOWN('RASHODI PROJ. 2023'!O76*1.034,-2)</f>
        <v>0</v>
      </c>
      <c r="P76" s="170">
        <f>ROUNDDOWN('RASHODI PROJ. 2023'!P76*1.034,-2)</f>
        <v>0</v>
      </c>
      <c r="Q76" s="170">
        <f>ROUNDDOWN('RASHODI PROJ. 2023'!Q76*1.034,-2)</f>
        <v>0</v>
      </c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</row>
    <row r="77" spans="2:32" s="174" customFormat="1" ht="35.1" customHeight="1">
      <c r="B77" s="175" t="s">
        <v>344</v>
      </c>
      <c r="C77" s="176" t="s">
        <v>346</v>
      </c>
      <c r="D77" s="177">
        <f>ROUNDDOWN('RASHODI PROJ. 2023'!D77*1.034,-2)</f>
        <v>0</v>
      </c>
      <c r="E77" s="178">
        <f>ROUNDDOWN('RASHODI PROJ. 2023'!E77*1.034,-2)</f>
        <v>0</v>
      </c>
      <c r="F77" s="178">
        <f>ROUNDDOWN('RASHODI PROJ. 2023'!F77*1.034,-2)</f>
        <v>0</v>
      </c>
      <c r="G77" s="177">
        <f>ROUNDDOWN('RASHODI PROJ. 2023'!G77*1.034,-2)</f>
        <v>0</v>
      </c>
      <c r="H77" s="179">
        <f>ROUNDDOWN('RASHODI PROJ. 2023'!H77*1.034,-2)</f>
        <v>0</v>
      </c>
      <c r="I77" s="179">
        <f>ROUNDDOWN('RASHODI PROJ. 2023'!I77*1.034,-2)</f>
        <v>0</v>
      </c>
      <c r="J77" s="179">
        <f>ROUNDDOWN('RASHODI PROJ. 2023'!J77*1.034,-2)</f>
        <v>0</v>
      </c>
      <c r="K77" s="179">
        <f>ROUNDDOWN('RASHODI PROJ. 2023'!K77*1.034,-2)</f>
        <v>0</v>
      </c>
      <c r="L77" s="179">
        <f>ROUNDDOWN('RASHODI PROJ. 2023'!L77*1.034,-2)</f>
        <v>0</v>
      </c>
      <c r="M77" s="179">
        <f>ROUNDDOWN('RASHODI PROJ. 2023'!M77*1.034,-2)</f>
        <v>0</v>
      </c>
      <c r="N77" s="179">
        <f>ROUNDDOWN('RASHODI PROJ. 2023'!N77*1.034,-2)</f>
        <v>0</v>
      </c>
      <c r="O77" s="179">
        <f>ROUNDDOWN('RASHODI PROJ. 2023'!O77*1.034,-2)</f>
        <v>0</v>
      </c>
      <c r="P77" s="179">
        <f>ROUNDDOWN('RASHODI PROJ. 2023'!P77*1.034,-2)</f>
        <v>0</v>
      </c>
      <c r="Q77" s="179">
        <f>ROUNDDOWN('RASHODI PROJ. 2023'!Q77*1.034,-2)</f>
        <v>0</v>
      </c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1"/>
      <c r="AD77" s="181"/>
      <c r="AE77" s="181"/>
      <c r="AF77" s="181"/>
    </row>
    <row r="78" spans="2:32" s="174" customFormat="1" ht="35.1" customHeight="1">
      <c r="B78" s="175" t="s">
        <v>345</v>
      </c>
      <c r="C78" s="176" t="s">
        <v>347</v>
      </c>
      <c r="D78" s="177">
        <f>ROUNDDOWN('RASHODI PROJ. 2023'!D78*1.034,-2)</f>
        <v>0</v>
      </c>
      <c r="E78" s="178">
        <f>ROUNDDOWN('RASHODI PROJ. 2023'!E78*1.034,-2)</f>
        <v>0</v>
      </c>
      <c r="F78" s="178">
        <f>ROUNDDOWN('RASHODI PROJ. 2023'!F78*1.034,-2)</f>
        <v>0</v>
      </c>
      <c r="G78" s="177">
        <f>ROUNDDOWN('RASHODI PROJ. 2023'!G78*1.034,-2)</f>
        <v>0</v>
      </c>
      <c r="H78" s="179">
        <f>ROUNDDOWN('RASHODI PROJ. 2023'!H78*1.034,-2)</f>
        <v>0</v>
      </c>
      <c r="I78" s="179">
        <f>ROUNDDOWN('RASHODI PROJ. 2023'!I78*1.034,-2)</f>
        <v>0</v>
      </c>
      <c r="J78" s="179">
        <f>ROUNDDOWN('RASHODI PROJ. 2023'!J78*1.034,-2)</f>
        <v>0</v>
      </c>
      <c r="K78" s="179">
        <f>ROUNDDOWN('RASHODI PROJ. 2023'!K78*1.034,-2)</f>
        <v>0</v>
      </c>
      <c r="L78" s="179">
        <f>ROUNDDOWN('RASHODI PROJ. 2023'!L78*1.034,-2)</f>
        <v>0</v>
      </c>
      <c r="M78" s="179">
        <f>ROUNDDOWN('RASHODI PROJ. 2023'!M78*1.034,-2)</f>
        <v>0</v>
      </c>
      <c r="N78" s="179">
        <f>ROUNDDOWN('RASHODI PROJ. 2023'!N78*1.034,-2)</f>
        <v>0</v>
      </c>
      <c r="O78" s="179">
        <f>ROUNDDOWN('RASHODI PROJ. 2023'!O78*1.034,-2)</f>
        <v>0</v>
      </c>
      <c r="P78" s="179">
        <f>ROUNDDOWN('RASHODI PROJ. 2023'!P78*1.034,-2)</f>
        <v>0</v>
      </c>
      <c r="Q78" s="179">
        <f>ROUNDDOWN('RASHODI PROJ. 2023'!Q78*1.034,-2)</f>
        <v>0</v>
      </c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1"/>
      <c r="AD78" s="181"/>
      <c r="AE78" s="181"/>
      <c r="AF78" s="181"/>
    </row>
    <row r="79" spans="2:32" s="167" customFormat="1" ht="35.1" customHeight="1">
      <c r="B79" s="168">
        <v>37</v>
      </c>
      <c r="C79" s="187" t="s">
        <v>128</v>
      </c>
      <c r="D79" s="170">
        <f>ROUNDDOWN('RASHODI PROJ. 2023'!D79*1.034,-2)</f>
        <v>0</v>
      </c>
      <c r="E79" s="170">
        <f>ROUNDDOWN('RASHODI PROJ. 2023'!E79*1.034,-2)</f>
        <v>0</v>
      </c>
      <c r="F79" s="170">
        <f>ROUNDDOWN('RASHODI PROJ. 2023'!F79*1.034,-2)</f>
        <v>0</v>
      </c>
      <c r="G79" s="171">
        <f>ROUNDDOWN('RASHODI PROJ. 2023'!G79*1.034,-2)</f>
        <v>0</v>
      </c>
      <c r="H79" s="170">
        <f>ROUNDDOWN('RASHODI PROJ. 2023'!H79*1.034,-2)</f>
        <v>0</v>
      </c>
      <c r="I79" s="170">
        <f>ROUNDDOWN('RASHODI PROJ. 2023'!I79*1.034,-2)</f>
        <v>0</v>
      </c>
      <c r="J79" s="170">
        <f>ROUNDDOWN('RASHODI PROJ. 2023'!J79*1.034,-2)</f>
        <v>0</v>
      </c>
      <c r="K79" s="170">
        <f>ROUNDDOWN('RASHODI PROJ. 2023'!K79*1.034,-2)</f>
        <v>0</v>
      </c>
      <c r="L79" s="170">
        <f>ROUNDDOWN('RASHODI PROJ. 2023'!L79*1.034,-2)</f>
        <v>0</v>
      </c>
      <c r="M79" s="170">
        <f>ROUNDDOWN('RASHODI PROJ. 2023'!M79*1.034,-2)</f>
        <v>0</v>
      </c>
      <c r="N79" s="170">
        <f>ROUNDDOWN('RASHODI PROJ. 2023'!N79*1.034,-2)</f>
        <v>0</v>
      </c>
      <c r="O79" s="170">
        <f>ROUNDDOWN('RASHODI PROJ. 2023'!O79*1.034,-2)</f>
        <v>0</v>
      </c>
      <c r="P79" s="170">
        <f>ROUNDDOWN('RASHODI PROJ. 2023'!P79*1.034,-2)</f>
        <v>0</v>
      </c>
      <c r="Q79" s="170">
        <f>ROUNDDOWN('RASHODI PROJ. 2023'!Q79*1.034,-2)</f>
        <v>0</v>
      </c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</row>
    <row r="80" spans="2:32" s="167" customFormat="1" ht="35.1" customHeight="1">
      <c r="B80" s="168">
        <v>372</v>
      </c>
      <c r="C80" s="184" t="s">
        <v>129</v>
      </c>
      <c r="D80" s="170">
        <f>ROUNDDOWN('RASHODI PROJ. 2023'!D80*1.034,-2)</f>
        <v>0</v>
      </c>
      <c r="E80" s="170">
        <f>ROUNDDOWN('RASHODI PROJ. 2023'!E80*1.034,-2)</f>
        <v>0</v>
      </c>
      <c r="F80" s="170">
        <f>ROUNDDOWN('RASHODI PROJ. 2023'!F80*1.034,-2)</f>
        <v>0</v>
      </c>
      <c r="G80" s="171">
        <f>ROUNDDOWN('RASHODI PROJ. 2023'!G80*1.034,-2)</f>
        <v>0</v>
      </c>
      <c r="H80" s="170">
        <f>ROUNDDOWN('RASHODI PROJ. 2023'!H80*1.034,-2)</f>
        <v>0</v>
      </c>
      <c r="I80" s="170">
        <f>ROUNDDOWN('RASHODI PROJ. 2023'!I80*1.034,-2)</f>
        <v>0</v>
      </c>
      <c r="J80" s="170">
        <f>ROUNDDOWN('RASHODI PROJ. 2023'!J80*1.034,-2)</f>
        <v>0</v>
      </c>
      <c r="K80" s="170">
        <f>ROUNDDOWN('RASHODI PROJ. 2023'!K80*1.034,-2)</f>
        <v>0</v>
      </c>
      <c r="L80" s="170">
        <f>ROUNDDOWN('RASHODI PROJ. 2023'!L80*1.034,-2)</f>
        <v>0</v>
      </c>
      <c r="M80" s="170">
        <f>ROUNDDOWN('RASHODI PROJ. 2023'!M80*1.034,-2)</f>
        <v>0</v>
      </c>
      <c r="N80" s="170">
        <f>ROUNDDOWN('RASHODI PROJ. 2023'!N80*1.034,-2)</f>
        <v>0</v>
      </c>
      <c r="O80" s="170">
        <f>ROUNDDOWN('RASHODI PROJ. 2023'!O80*1.034,-2)</f>
        <v>0</v>
      </c>
      <c r="P80" s="170">
        <f>ROUNDDOWN('RASHODI PROJ. 2023'!P80*1.034,-2)</f>
        <v>0</v>
      </c>
      <c r="Q80" s="170">
        <f>ROUNDDOWN('RASHODI PROJ. 2023'!Q80*1.034,-2)</f>
        <v>0</v>
      </c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</row>
    <row r="81" spans="2:33" s="174" customFormat="1" ht="35.1" customHeight="1">
      <c r="B81" s="175">
        <v>3721</v>
      </c>
      <c r="C81" s="176" t="s">
        <v>95</v>
      </c>
      <c r="D81" s="177">
        <f>ROUNDDOWN('RASHODI PROJ. 2023'!D81*1.034,-2)</f>
        <v>0</v>
      </c>
      <c r="E81" s="178">
        <f>ROUNDDOWN('RASHODI PROJ. 2023'!E81*1.034,-2)</f>
        <v>0</v>
      </c>
      <c r="F81" s="178">
        <f>ROUNDDOWN('RASHODI PROJ. 2023'!F81*1.034,-2)</f>
        <v>0</v>
      </c>
      <c r="G81" s="177">
        <f>ROUNDDOWN('RASHODI PROJ. 2023'!G81*1.034,-2)</f>
        <v>0</v>
      </c>
      <c r="H81" s="179">
        <f>ROUNDDOWN('RASHODI PROJ. 2023'!H81*1.034,-2)</f>
        <v>0</v>
      </c>
      <c r="I81" s="179">
        <f>ROUNDDOWN('RASHODI PROJ. 2023'!I81*1.034,-2)</f>
        <v>0</v>
      </c>
      <c r="J81" s="179">
        <f>ROUNDDOWN('RASHODI PROJ. 2023'!J81*1.034,-2)</f>
        <v>0</v>
      </c>
      <c r="K81" s="179">
        <f>ROUNDDOWN('RASHODI PROJ. 2023'!K81*1.034,-2)</f>
        <v>0</v>
      </c>
      <c r="L81" s="179">
        <f>ROUNDDOWN('RASHODI PROJ. 2023'!L81*1.034,-2)</f>
        <v>0</v>
      </c>
      <c r="M81" s="179">
        <f>ROUNDDOWN('RASHODI PROJ. 2023'!M81*1.034,-2)</f>
        <v>0</v>
      </c>
      <c r="N81" s="179">
        <f>ROUNDDOWN('RASHODI PROJ. 2023'!N81*1.034,-2)</f>
        <v>0</v>
      </c>
      <c r="O81" s="179">
        <f>ROUNDDOWN('RASHODI PROJ. 2023'!O81*1.034,-2)</f>
        <v>0</v>
      </c>
      <c r="P81" s="179">
        <f>ROUNDDOWN('RASHODI PROJ. 2023'!P81*1.034,-2)</f>
        <v>0</v>
      </c>
      <c r="Q81" s="179">
        <f>ROUNDDOWN('RASHODI PROJ. 2023'!Q81*1.034,-2)</f>
        <v>0</v>
      </c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1"/>
      <c r="AD81" s="181"/>
      <c r="AE81" s="181"/>
      <c r="AF81" s="181"/>
    </row>
    <row r="82" spans="2:33" s="174" customFormat="1" ht="35.1" customHeight="1">
      <c r="B82" s="175">
        <v>3722</v>
      </c>
      <c r="C82" s="176" t="s">
        <v>59</v>
      </c>
      <c r="D82" s="177">
        <f>ROUNDDOWN('RASHODI PROJ. 2023'!D82*1.034,-2)</f>
        <v>0</v>
      </c>
      <c r="E82" s="178">
        <f>ROUNDDOWN('RASHODI PROJ. 2023'!E82*1.034,-2)</f>
        <v>0</v>
      </c>
      <c r="F82" s="178">
        <f>ROUNDDOWN('RASHODI PROJ. 2023'!F82*1.034,-2)</f>
        <v>0</v>
      </c>
      <c r="G82" s="177">
        <f>ROUNDDOWN('RASHODI PROJ. 2023'!G82*1.034,-2)</f>
        <v>0</v>
      </c>
      <c r="H82" s="179">
        <f>ROUNDDOWN('RASHODI PROJ. 2023'!H82*1.034,-2)</f>
        <v>0</v>
      </c>
      <c r="I82" s="179">
        <f>ROUNDDOWN('RASHODI PROJ. 2023'!I82*1.034,-2)</f>
        <v>0</v>
      </c>
      <c r="J82" s="179">
        <f>ROUNDDOWN('RASHODI PROJ. 2023'!J82*1.034,-2)</f>
        <v>0</v>
      </c>
      <c r="K82" s="179">
        <f>ROUNDDOWN('RASHODI PROJ. 2023'!K82*1.034,-2)</f>
        <v>0</v>
      </c>
      <c r="L82" s="179">
        <f>ROUNDDOWN('RASHODI PROJ. 2023'!L82*1.034,-2)</f>
        <v>0</v>
      </c>
      <c r="M82" s="179">
        <f>ROUNDDOWN('RASHODI PROJ. 2023'!M82*1.034,-2)</f>
        <v>0</v>
      </c>
      <c r="N82" s="179">
        <f>ROUNDDOWN('RASHODI PROJ. 2023'!N82*1.034,-2)</f>
        <v>0</v>
      </c>
      <c r="O82" s="179">
        <f>ROUNDDOWN('RASHODI PROJ. 2023'!O82*1.034,-2)</f>
        <v>0</v>
      </c>
      <c r="P82" s="179">
        <f>ROUNDDOWN('RASHODI PROJ. 2023'!P82*1.034,-2)</f>
        <v>0</v>
      </c>
      <c r="Q82" s="179">
        <f>ROUNDDOWN('RASHODI PROJ. 2023'!Q82*1.034,-2)</f>
        <v>0</v>
      </c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1"/>
      <c r="AD82" s="181"/>
      <c r="AE82" s="181"/>
      <c r="AF82" s="181"/>
    </row>
    <row r="83" spans="2:33" s="174" customFormat="1" ht="35.1" customHeight="1">
      <c r="B83" s="175" t="s">
        <v>96</v>
      </c>
      <c r="C83" s="176" t="s">
        <v>97</v>
      </c>
      <c r="D83" s="177">
        <f>ROUNDDOWN('RASHODI PROJ. 2023'!D83*1.034,-2)</f>
        <v>0</v>
      </c>
      <c r="E83" s="178">
        <f>ROUNDDOWN('RASHODI PROJ. 2023'!E83*1.034,-2)</f>
        <v>0</v>
      </c>
      <c r="F83" s="178">
        <f>ROUNDDOWN('RASHODI PROJ. 2023'!F83*1.034,-2)</f>
        <v>0</v>
      </c>
      <c r="G83" s="177">
        <f>ROUNDDOWN('RASHODI PROJ. 2023'!G83*1.034,-2)</f>
        <v>0</v>
      </c>
      <c r="H83" s="179">
        <f>ROUNDDOWN('RASHODI PROJ. 2023'!H83*1.034,-2)</f>
        <v>0</v>
      </c>
      <c r="I83" s="179">
        <f>ROUNDDOWN('RASHODI PROJ. 2023'!I83*1.034,-2)</f>
        <v>0</v>
      </c>
      <c r="J83" s="179">
        <f>ROUNDDOWN('RASHODI PROJ. 2023'!J83*1.034,-2)</f>
        <v>0</v>
      </c>
      <c r="K83" s="179">
        <f>ROUNDDOWN('RASHODI PROJ. 2023'!K83*1.034,-2)</f>
        <v>0</v>
      </c>
      <c r="L83" s="179">
        <f>ROUNDDOWN('RASHODI PROJ. 2023'!L83*1.034,-2)</f>
        <v>0</v>
      </c>
      <c r="M83" s="179">
        <f>ROUNDDOWN('RASHODI PROJ. 2023'!M83*1.034,-2)</f>
        <v>0</v>
      </c>
      <c r="N83" s="179">
        <f>ROUNDDOWN('RASHODI PROJ. 2023'!N83*1.034,-2)</f>
        <v>0</v>
      </c>
      <c r="O83" s="179">
        <f>ROUNDDOWN('RASHODI PROJ. 2023'!O83*1.034,-2)</f>
        <v>0</v>
      </c>
      <c r="P83" s="179">
        <f>ROUNDDOWN('RASHODI PROJ. 2023'!P83*1.034,-2)</f>
        <v>0</v>
      </c>
      <c r="Q83" s="179">
        <f>ROUNDDOWN('RASHODI PROJ. 2023'!Q83*1.034,-2)</f>
        <v>0</v>
      </c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1"/>
      <c r="AD83" s="181"/>
      <c r="AE83" s="181"/>
      <c r="AF83" s="181"/>
    </row>
    <row r="84" spans="2:33" s="167" customFormat="1" ht="35.1" customHeight="1">
      <c r="B84" s="168">
        <v>38</v>
      </c>
      <c r="C84" s="169" t="s">
        <v>130</v>
      </c>
      <c r="D84" s="170">
        <f>ROUNDDOWN('RASHODI PROJ. 2023'!D84*1.034,-2)</f>
        <v>0</v>
      </c>
      <c r="E84" s="170">
        <f>ROUNDDOWN('RASHODI PROJ. 2023'!E84*1.034,-2)</f>
        <v>0</v>
      </c>
      <c r="F84" s="170">
        <f>ROUNDDOWN('RASHODI PROJ. 2023'!F84*1.034,-2)</f>
        <v>0</v>
      </c>
      <c r="G84" s="171">
        <f>ROUNDDOWN('RASHODI PROJ. 2023'!G84*1.034,-2)</f>
        <v>0</v>
      </c>
      <c r="H84" s="170">
        <f>ROUNDDOWN('RASHODI PROJ. 2023'!H84*1.034,-2)</f>
        <v>0</v>
      </c>
      <c r="I84" s="170">
        <f>ROUNDDOWN('RASHODI PROJ. 2023'!I84*1.034,-2)</f>
        <v>0</v>
      </c>
      <c r="J84" s="170">
        <f>ROUNDDOWN('RASHODI PROJ. 2023'!J84*1.034,-2)</f>
        <v>0</v>
      </c>
      <c r="K84" s="170">
        <f>ROUNDDOWN('RASHODI PROJ. 2023'!K84*1.034,-2)</f>
        <v>0</v>
      </c>
      <c r="L84" s="170">
        <f>ROUNDDOWN('RASHODI PROJ. 2023'!L84*1.034,-2)</f>
        <v>0</v>
      </c>
      <c r="M84" s="170">
        <f>ROUNDDOWN('RASHODI PROJ. 2023'!M84*1.034,-2)</f>
        <v>0</v>
      </c>
      <c r="N84" s="170">
        <f>ROUNDDOWN('RASHODI PROJ. 2023'!N84*1.034,-2)</f>
        <v>0</v>
      </c>
      <c r="O84" s="170">
        <f>ROUNDDOWN('RASHODI PROJ. 2023'!O84*1.034,-2)</f>
        <v>0</v>
      </c>
      <c r="P84" s="170">
        <f>ROUNDDOWN('RASHODI PROJ. 2023'!P84*1.034,-2)</f>
        <v>0</v>
      </c>
      <c r="Q84" s="170">
        <f>ROUNDDOWN('RASHODI PROJ. 2023'!Q84*1.034,-2)</f>
        <v>0</v>
      </c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</row>
    <row r="85" spans="2:33" s="167" customFormat="1" ht="35.1" customHeight="1">
      <c r="B85" s="168">
        <v>381</v>
      </c>
      <c r="C85" s="169" t="s">
        <v>16</v>
      </c>
      <c r="D85" s="170">
        <f>ROUNDDOWN('RASHODI PROJ. 2023'!D85*1.034,-2)</f>
        <v>0</v>
      </c>
      <c r="E85" s="170">
        <f>ROUNDDOWN('RASHODI PROJ. 2023'!E85*1.034,-2)</f>
        <v>0</v>
      </c>
      <c r="F85" s="170">
        <f>ROUNDDOWN('RASHODI PROJ. 2023'!F85*1.034,-2)</f>
        <v>0</v>
      </c>
      <c r="G85" s="171">
        <f>ROUNDDOWN('RASHODI PROJ. 2023'!G85*1.034,-2)</f>
        <v>0</v>
      </c>
      <c r="H85" s="170">
        <f>ROUNDDOWN('RASHODI PROJ. 2023'!H85*1.034,-2)</f>
        <v>0</v>
      </c>
      <c r="I85" s="170">
        <f>ROUNDDOWN('RASHODI PROJ. 2023'!I85*1.034,-2)</f>
        <v>0</v>
      </c>
      <c r="J85" s="170">
        <f>ROUNDDOWN('RASHODI PROJ. 2023'!J85*1.034,-2)</f>
        <v>0</v>
      </c>
      <c r="K85" s="170">
        <f>ROUNDDOWN('RASHODI PROJ. 2023'!K85*1.034,-2)</f>
        <v>0</v>
      </c>
      <c r="L85" s="170">
        <f>ROUNDDOWN('RASHODI PROJ. 2023'!L85*1.034,-2)</f>
        <v>0</v>
      </c>
      <c r="M85" s="170">
        <f>ROUNDDOWN('RASHODI PROJ. 2023'!M85*1.034,-2)</f>
        <v>0</v>
      </c>
      <c r="N85" s="170">
        <f>ROUNDDOWN('RASHODI PROJ. 2023'!N85*1.034,-2)</f>
        <v>0</v>
      </c>
      <c r="O85" s="170">
        <f>ROUNDDOWN('RASHODI PROJ. 2023'!O85*1.034,-2)</f>
        <v>0</v>
      </c>
      <c r="P85" s="170">
        <f>ROUNDDOWN('RASHODI PROJ. 2023'!P85*1.034,-2)</f>
        <v>0</v>
      </c>
      <c r="Q85" s="170">
        <f>ROUNDDOWN('RASHODI PROJ. 2023'!Q85*1.034,-2)</f>
        <v>0</v>
      </c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</row>
    <row r="86" spans="2:33" s="174" customFormat="1" ht="35.1" customHeight="1">
      <c r="B86" s="175">
        <v>3811</v>
      </c>
      <c r="C86" s="176" t="s">
        <v>57</v>
      </c>
      <c r="D86" s="177">
        <f>ROUNDDOWN('RASHODI PROJ. 2023'!D86*1.034,-2)</f>
        <v>0</v>
      </c>
      <c r="E86" s="178">
        <f>ROUNDDOWN('RASHODI PROJ. 2023'!E86*1.034,-2)</f>
        <v>0</v>
      </c>
      <c r="F86" s="178">
        <f>ROUNDDOWN('RASHODI PROJ. 2023'!F86*1.034,-2)</f>
        <v>0</v>
      </c>
      <c r="G86" s="177">
        <f>ROUNDDOWN('RASHODI PROJ. 2023'!G86*1.034,-2)</f>
        <v>0</v>
      </c>
      <c r="H86" s="179">
        <f>ROUNDDOWN('RASHODI PROJ. 2023'!H86*1.034,-2)</f>
        <v>0</v>
      </c>
      <c r="I86" s="179">
        <f>ROUNDDOWN('RASHODI PROJ. 2023'!I86*1.034,-2)</f>
        <v>0</v>
      </c>
      <c r="J86" s="179">
        <f>ROUNDDOWN('RASHODI PROJ. 2023'!J86*1.034,-2)</f>
        <v>0</v>
      </c>
      <c r="K86" s="179">
        <f>ROUNDDOWN('RASHODI PROJ. 2023'!K86*1.034,-2)</f>
        <v>0</v>
      </c>
      <c r="L86" s="179">
        <f>ROUNDDOWN('RASHODI PROJ. 2023'!L86*1.034,-2)</f>
        <v>0</v>
      </c>
      <c r="M86" s="179">
        <f>ROUNDDOWN('RASHODI PROJ. 2023'!M86*1.034,-2)</f>
        <v>0</v>
      </c>
      <c r="N86" s="179">
        <f>ROUNDDOWN('RASHODI PROJ. 2023'!N86*1.034,-2)</f>
        <v>0</v>
      </c>
      <c r="O86" s="179">
        <f>ROUNDDOWN('RASHODI PROJ. 2023'!O86*1.034,-2)</f>
        <v>0</v>
      </c>
      <c r="P86" s="179">
        <f>ROUNDDOWN('RASHODI PROJ. 2023'!P86*1.034,-2)</f>
        <v>0</v>
      </c>
      <c r="Q86" s="179">
        <f>ROUNDDOWN('RASHODI PROJ. 2023'!Q86*1.034,-2)</f>
        <v>0</v>
      </c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1"/>
      <c r="AD86" s="181"/>
      <c r="AE86" s="181"/>
      <c r="AF86" s="181"/>
    </row>
    <row r="87" spans="2:33" s="174" customFormat="1" ht="35.1" customHeight="1">
      <c r="B87" s="175">
        <v>3812</v>
      </c>
      <c r="C87" s="176" t="s">
        <v>98</v>
      </c>
      <c r="D87" s="177">
        <f>ROUNDDOWN('RASHODI PROJ. 2023'!D87*1.034,-2)</f>
        <v>0</v>
      </c>
      <c r="E87" s="178">
        <f>ROUNDDOWN('RASHODI PROJ. 2023'!E87*1.034,-2)</f>
        <v>0</v>
      </c>
      <c r="F87" s="178">
        <f>ROUNDDOWN('RASHODI PROJ. 2023'!F87*1.034,-2)</f>
        <v>0</v>
      </c>
      <c r="G87" s="177">
        <f>ROUNDDOWN('RASHODI PROJ. 2023'!G87*1.034,-2)</f>
        <v>0</v>
      </c>
      <c r="H87" s="179">
        <f>ROUNDDOWN('RASHODI PROJ. 2023'!H87*1.034,-2)</f>
        <v>0</v>
      </c>
      <c r="I87" s="179">
        <f>ROUNDDOWN('RASHODI PROJ. 2023'!I87*1.034,-2)</f>
        <v>0</v>
      </c>
      <c r="J87" s="179">
        <f>ROUNDDOWN('RASHODI PROJ. 2023'!J87*1.034,-2)</f>
        <v>0</v>
      </c>
      <c r="K87" s="179">
        <f>ROUNDDOWN('RASHODI PROJ. 2023'!K87*1.034,-2)</f>
        <v>0</v>
      </c>
      <c r="L87" s="179">
        <f>ROUNDDOWN('RASHODI PROJ. 2023'!L87*1.034,-2)</f>
        <v>0</v>
      </c>
      <c r="M87" s="179">
        <f>ROUNDDOWN('RASHODI PROJ. 2023'!M87*1.034,-2)</f>
        <v>0</v>
      </c>
      <c r="N87" s="179">
        <f>ROUNDDOWN('RASHODI PROJ. 2023'!N87*1.034,-2)</f>
        <v>0</v>
      </c>
      <c r="O87" s="179">
        <f>ROUNDDOWN('RASHODI PROJ. 2023'!O87*1.034,-2)</f>
        <v>0</v>
      </c>
      <c r="P87" s="179">
        <f>ROUNDDOWN('RASHODI PROJ. 2023'!P87*1.034,-2)</f>
        <v>0</v>
      </c>
      <c r="Q87" s="179">
        <f>ROUNDDOWN('RASHODI PROJ. 2023'!Q87*1.034,-2)</f>
        <v>0</v>
      </c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1"/>
      <c r="AD87" s="181"/>
      <c r="AE87" s="181"/>
      <c r="AF87" s="181"/>
    </row>
    <row r="88" spans="2:33" s="174" customFormat="1" ht="35.1" customHeight="1">
      <c r="B88" s="175" t="s">
        <v>99</v>
      </c>
      <c r="C88" s="176" t="s">
        <v>100</v>
      </c>
      <c r="D88" s="177">
        <f>ROUNDDOWN('RASHODI PROJ. 2023'!D88*1.034,-2)</f>
        <v>0</v>
      </c>
      <c r="E88" s="178">
        <f>ROUNDDOWN('RASHODI PROJ. 2023'!E88*1.034,-2)</f>
        <v>0</v>
      </c>
      <c r="F88" s="178">
        <f>ROUNDDOWN('RASHODI PROJ. 2023'!F88*1.034,-2)</f>
        <v>0</v>
      </c>
      <c r="G88" s="177">
        <f>ROUNDDOWN('RASHODI PROJ. 2023'!G88*1.034,-2)</f>
        <v>0</v>
      </c>
      <c r="H88" s="179">
        <f>ROUNDDOWN('RASHODI PROJ. 2023'!H88*1.034,-2)</f>
        <v>0</v>
      </c>
      <c r="I88" s="179">
        <f>ROUNDDOWN('RASHODI PROJ. 2023'!I88*1.034,-2)</f>
        <v>0</v>
      </c>
      <c r="J88" s="179">
        <f>ROUNDDOWN('RASHODI PROJ. 2023'!J88*1.034,-2)</f>
        <v>0</v>
      </c>
      <c r="K88" s="179">
        <f>ROUNDDOWN('RASHODI PROJ. 2023'!K88*1.034,-2)</f>
        <v>0</v>
      </c>
      <c r="L88" s="179">
        <f>ROUNDDOWN('RASHODI PROJ. 2023'!L88*1.034,-2)</f>
        <v>0</v>
      </c>
      <c r="M88" s="179">
        <f>ROUNDDOWN('RASHODI PROJ. 2023'!M88*1.034,-2)</f>
        <v>0</v>
      </c>
      <c r="N88" s="179">
        <f>ROUNDDOWN('RASHODI PROJ. 2023'!N88*1.034,-2)</f>
        <v>0</v>
      </c>
      <c r="O88" s="179">
        <f>ROUNDDOWN('RASHODI PROJ. 2023'!O88*1.034,-2)</f>
        <v>0</v>
      </c>
      <c r="P88" s="179">
        <f>ROUNDDOWN('RASHODI PROJ. 2023'!P88*1.034,-2)</f>
        <v>0</v>
      </c>
      <c r="Q88" s="179">
        <f>ROUNDDOWN('RASHODI PROJ. 2023'!Q88*1.034,-2)</f>
        <v>0</v>
      </c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1"/>
      <c r="AD88" s="181"/>
      <c r="AE88" s="181"/>
      <c r="AF88" s="181"/>
    </row>
    <row r="89" spans="2:33" s="167" customFormat="1" ht="35.1" customHeight="1">
      <c r="B89" s="168">
        <v>382</v>
      </c>
      <c r="C89" s="169" t="s">
        <v>17</v>
      </c>
      <c r="D89" s="170">
        <f>ROUNDDOWN('RASHODI PROJ. 2023'!D89*1.034,-2)</f>
        <v>0</v>
      </c>
      <c r="E89" s="170">
        <f>ROUNDDOWN('RASHODI PROJ. 2023'!E89*1.034,-2)</f>
        <v>0</v>
      </c>
      <c r="F89" s="170">
        <f>ROUNDDOWN('RASHODI PROJ. 2023'!F89*1.034,-2)</f>
        <v>0</v>
      </c>
      <c r="G89" s="171">
        <f>ROUNDDOWN('RASHODI PROJ. 2023'!G89*1.034,-2)</f>
        <v>0</v>
      </c>
      <c r="H89" s="170">
        <f>ROUNDDOWN('RASHODI PROJ. 2023'!H89*1.034,-2)</f>
        <v>0</v>
      </c>
      <c r="I89" s="170">
        <f>ROUNDDOWN('RASHODI PROJ. 2023'!I89*1.034,-2)</f>
        <v>0</v>
      </c>
      <c r="J89" s="170">
        <f>ROUNDDOWN('RASHODI PROJ. 2023'!J89*1.034,-2)</f>
        <v>0</v>
      </c>
      <c r="K89" s="170">
        <f>ROUNDDOWN('RASHODI PROJ. 2023'!K89*1.034,-2)</f>
        <v>0</v>
      </c>
      <c r="L89" s="170">
        <f>ROUNDDOWN('RASHODI PROJ. 2023'!L89*1.034,-2)</f>
        <v>0</v>
      </c>
      <c r="M89" s="170">
        <f>ROUNDDOWN('RASHODI PROJ. 2023'!M89*1.034,-2)</f>
        <v>0</v>
      </c>
      <c r="N89" s="170">
        <f>ROUNDDOWN('RASHODI PROJ. 2023'!N89*1.034,-2)</f>
        <v>0</v>
      </c>
      <c r="O89" s="170">
        <f>ROUNDDOWN('RASHODI PROJ. 2023'!O89*1.034,-2)</f>
        <v>0</v>
      </c>
      <c r="P89" s="170">
        <f>ROUNDDOWN('RASHODI PROJ. 2023'!P89*1.034,-2)</f>
        <v>0</v>
      </c>
      <c r="Q89" s="170">
        <f>ROUNDDOWN('RASHODI PROJ. 2023'!Q89*1.034,-2)</f>
        <v>0</v>
      </c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</row>
    <row r="90" spans="2:33" s="174" customFormat="1" ht="35.1" customHeight="1">
      <c r="B90" s="175">
        <v>3821</v>
      </c>
      <c r="C90" s="176" t="s">
        <v>101</v>
      </c>
      <c r="D90" s="177">
        <f>ROUNDDOWN('RASHODI PROJ. 2023'!D90*1.034,-2)</f>
        <v>0</v>
      </c>
      <c r="E90" s="178">
        <f>ROUNDDOWN('RASHODI PROJ. 2023'!E90*1.034,-2)</f>
        <v>0</v>
      </c>
      <c r="F90" s="178">
        <f>ROUNDDOWN('RASHODI PROJ. 2023'!F90*1.034,-2)</f>
        <v>0</v>
      </c>
      <c r="G90" s="177">
        <f>ROUNDDOWN('RASHODI PROJ. 2023'!G90*1.034,-2)</f>
        <v>0</v>
      </c>
      <c r="H90" s="179">
        <f>ROUNDDOWN('RASHODI PROJ. 2023'!H90*1.034,-2)</f>
        <v>0</v>
      </c>
      <c r="I90" s="179">
        <f>ROUNDDOWN('RASHODI PROJ. 2023'!I90*1.034,-2)</f>
        <v>0</v>
      </c>
      <c r="J90" s="179">
        <f>ROUNDDOWN('RASHODI PROJ. 2023'!J90*1.034,-2)</f>
        <v>0</v>
      </c>
      <c r="K90" s="179">
        <f>ROUNDDOWN('RASHODI PROJ. 2023'!K90*1.034,-2)</f>
        <v>0</v>
      </c>
      <c r="L90" s="179">
        <f>ROUNDDOWN('RASHODI PROJ. 2023'!L90*1.034,-2)</f>
        <v>0</v>
      </c>
      <c r="M90" s="179">
        <f>ROUNDDOWN('RASHODI PROJ. 2023'!M90*1.034,-2)</f>
        <v>0</v>
      </c>
      <c r="N90" s="179">
        <f>ROUNDDOWN('RASHODI PROJ. 2023'!N90*1.034,-2)</f>
        <v>0</v>
      </c>
      <c r="O90" s="179">
        <f>ROUNDDOWN('RASHODI PROJ. 2023'!O90*1.034,-2)</f>
        <v>0</v>
      </c>
      <c r="P90" s="179">
        <f>ROUNDDOWN('RASHODI PROJ. 2023'!P90*1.034,-2)</f>
        <v>0</v>
      </c>
      <c r="Q90" s="179">
        <f>ROUNDDOWN('RASHODI PROJ. 2023'!Q90*1.034,-2)</f>
        <v>0</v>
      </c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1"/>
      <c r="AD90" s="181"/>
      <c r="AE90" s="181"/>
      <c r="AF90" s="181"/>
    </row>
    <row r="91" spans="2:33" s="174" customFormat="1" ht="35.1" customHeight="1">
      <c r="B91" s="175">
        <v>3822</v>
      </c>
      <c r="C91" s="176" t="s">
        <v>102</v>
      </c>
      <c r="D91" s="177">
        <f>ROUNDDOWN('RASHODI PROJ. 2023'!D91*1.034,-2)</f>
        <v>0</v>
      </c>
      <c r="E91" s="178">
        <f>ROUNDDOWN('RASHODI PROJ. 2023'!E91*1.034,-2)</f>
        <v>0</v>
      </c>
      <c r="F91" s="178">
        <f>ROUNDDOWN('RASHODI PROJ. 2023'!F91*1.034,-2)</f>
        <v>0</v>
      </c>
      <c r="G91" s="177">
        <f>ROUNDDOWN('RASHODI PROJ. 2023'!G91*1.034,-2)</f>
        <v>0</v>
      </c>
      <c r="H91" s="179">
        <f>ROUNDDOWN('RASHODI PROJ. 2023'!H91*1.034,-2)</f>
        <v>0</v>
      </c>
      <c r="I91" s="179">
        <f>ROUNDDOWN('RASHODI PROJ. 2023'!I91*1.034,-2)</f>
        <v>0</v>
      </c>
      <c r="J91" s="179">
        <f>ROUNDDOWN('RASHODI PROJ. 2023'!J91*1.034,-2)</f>
        <v>0</v>
      </c>
      <c r="K91" s="179">
        <f>ROUNDDOWN('RASHODI PROJ. 2023'!K91*1.034,-2)</f>
        <v>0</v>
      </c>
      <c r="L91" s="179">
        <f>ROUNDDOWN('RASHODI PROJ. 2023'!L91*1.034,-2)</f>
        <v>0</v>
      </c>
      <c r="M91" s="179">
        <f>ROUNDDOWN('RASHODI PROJ. 2023'!M91*1.034,-2)</f>
        <v>0</v>
      </c>
      <c r="N91" s="179">
        <f>ROUNDDOWN('RASHODI PROJ. 2023'!N91*1.034,-2)</f>
        <v>0</v>
      </c>
      <c r="O91" s="179">
        <f>ROUNDDOWN('RASHODI PROJ. 2023'!O91*1.034,-2)</f>
        <v>0</v>
      </c>
      <c r="P91" s="179">
        <f>ROUNDDOWN('RASHODI PROJ. 2023'!P91*1.034,-2)</f>
        <v>0</v>
      </c>
      <c r="Q91" s="179">
        <f>ROUNDDOWN('RASHODI PROJ. 2023'!Q91*1.034,-2)</f>
        <v>0</v>
      </c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1"/>
      <c r="AD91" s="181"/>
      <c r="AE91" s="181"/>
      <c r="AF91" s="181"/>
    </row>
    <row r="92" spans="2:33" s="174" customFormat="1" ht="35.1" customHeight="1">
      <c r="B92" s="175" t="s">
        <v>103</v>
      </c>
      <c r="C92" s="176" t="s">
        <v>104</v>
      </c>
      <c r="D92" s="177">
        <f>ROUNDDOWN('RASHODI PROJ. 2023'!D92*1.034,-2)</f>
        <v>0</v>
      </c>
      <c r="E92" s="178">
        <f>ROUNDDOWN('RASHODI PROJ. 2023'!E92*1.034,-2)</f>
        <v>0</v>
      </c>
      <c r="F92" s="178">
        <f>ROUNDDOWN('RASHODI PROJ. 2023'!F92*1.034,-2)</f>
        <v>0</v>
      </c>
      <c r="G92" s="177">
        <f>ROUNDDOWN('RASHODI PROJ. 2023'!G92*1.034,-2)</f>
        <v>0</v>
      </c>
      <c r="H92" s="179">
        <f>ROUNDDOWN('RASHODI PROJ. 2023'!H92*1.034,-2)</f>
        <v>0</v>
      </c>
      <c r="I92" s="179">
        <f>ROUNDDOWN('RASHODI PROJ. 2023'!I92*1.034,-2)</f>
        <v>0</v>
      </c>
      <c r="J92" s="179">
        <f>ROUNDDOWN('RASHODI PROJ. 2023'!J92*1.034,-2)</f>
        <v>0</v>
      </c>
      <c r="K92" s="179">
        <f>ROUNDDOWN('RASHODI PROJ. 2023'!K92*1.034,-2)</f>
        <v>0</v>
      </c>
      <c r="L92" s="179">
        <f>ROUNDDOWN('RASHODI PROJ. 2023'!L92*1.034,-2)</f>
        <v>0</v>
      </c>
      <c r="M92" s="179">
        <f>ROUNDDOWN('RASHODI PROJ. 2023'!M92*1.034,-2)</f>
        <v>0</v>
      </c>
      <c r="N92" s="179">
        <f>ROUNDDOWN('RASHODI PROJ. 2023'!N92*1.034,-2)</f>
        <v>0</v>
      </c>
      <c r="O92" s="179">
        <f>ROUNDDOWN('RASHODI PROJ. 2023'!O92*1.034,-2)</f>
        <v>0</v>
      </c>
      <c r="P92" s="179">
        <f>ROUNDDOWN('RASHODI PROJ. 2023'!P92*1.034,-2)</f>
        <v>0</v>
      </c>
      <c r="Q92" s="179">
        <f>ROUNDDOWN('RASHODI PROJ. 2023'!Q92*1.034,-2)</f>
        <v>0</v>
      </c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1"/>
      <c r="AD92" s="181"/>
      <c r="AE92" s="181"/>
      <c r="AF92" s="181"/>
    </row>
    <row r="93" spans="2:33" s="167" customFormat="1" ht="35.1" customHeight="1">
      <c r="B93" s="168">
        <v>383</v>
      </c>
      <c r="C93" s="169" t="s">
        <v>131</v>
      </c>
      <c r="D93" s="170">
        <f>ROUNDDOWN('RASHODI PROJ. 2023'!D93*1.034,-2)</f>
        <v>0</v>
      </c>
      <c r="E93" s="170">
        <f>ROUNDDOWN('RASHODI PROJ. 2023'!E93*1.034,-2)</f>
        <v>0</v>
      </c>
      <c r="F93" s="170">
        <f>ROUNDDOWN('RASHODI PROJ. 2023'!F93*1.034,-2)</f>
        <v>0</v>
      </c>
      <c r="G93" s="171">
        <f>ROUNDDOWN('RASHODI PROJ. 2023'!G93*1.034,-2)</f>
        <v>0</v>
      </c>
      <c r="H93" s="170">
        <f>ROUNDDOWN('RASHODI PROJ. 2023'!H93*1.034,-2)</f>
        <v>0</v>
      </c>
      <c r="I93" s="170">
        <f>ROUNDDOWN('RASHODI PROJ. 2023'!I93*1.034,-2)</f>
        <v>0</v>
      </c>
      <c r="J93" s="170">
        <f>ROUNDDOWN('RASHODI PROJ. 2023'!J93*1.034,-2)</f>
        <v>0</v>
      </c>
      <c r="K93" s="170">
        <f>ROUNDDOWN('RASHODI PROJ. 2023'!K93*1.034,-2)</f>
        <v>0</v>
      </c>
      <c r="L93" s="170">
        <f>ROUNDDOWN('RASHODI PROJ. 2023'!L93*1.034,-2)</f>
        <v>0</v>
      </c>
      <c r="M93" s="170">
        <f>ROUNDDOWN('RASHODI PROJ. 2023'!M93*1.034,-2)</f>
        <v>0</v>
      </c>
      <c r="N93" s="170">
        <f>ROUNDDOWN('RASHODI PROJ. 2023'!N93*1.034,-2)</f>
        <v>0</v>
      </c>
      <c r="O93" s="170">
        <f>ROUNDDOWN('RASHODI PROJ. 2023'!O93*1.034,-2)</f>
        <v>0</v>
      </c>
      <c r="P93" s="170">
        <f>ROUNDDOWN('RASHODI PROJ. 2023'!P93*1.034,-2)</f>
        <v>0</v>
      </c>
      <c r="Q93" s="170">
        <f>ROUNDDOWN('RASHODI PROJ. 2023'!Q93*1.034,-2)</f>
        <v>0</v>
      </c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</row>
    <row r="94" spans="2:33" s="174" customFormat="1" ht="35.1" customHeight="1">
      <c r="B94" s="175">
        <v>3831</v>
      </c>
      <c r="C94" s="176" t="s">
        <v>105</v>
      </c>
      <c r="D94" s="177">
        <f>ROUNDDOWN('RASHODI PROJ. 2023'!D94*1.034,-2)</f>
        <v>0</v>
      </c>
      <c r="E94" s="178">
        <f>ROUNDDOWN('RASHODI PROJ. 2023'!E94*1.034,-2)</f>
        <v>0</v>
      </c>
      <c r="F94" s="178">
        <f>ROUNDDOWN('RASHODI PROJ. 2023'!F94*1.034,-2)</f>
        <v>0</v>
      </c>
      <c r="G94" s="177">
        <f>ROUNDDOWN('RASHODI PROJ. 2023'!G94*1.034,-2)</f>
        <v>0</v>
      </c>
      <c r="H94" s="179">
        <f>ROUNDDOWN('RASHODI PROJ. 2023'!H94*1.034,-2)</f>
        <v>0</v>
      </c>
      <c r="I94" s="179">
        <f>ROUNDDOWN('RASHODI PROJ. 2023'!I94*1.034,-2)</f>
        <v>0</v>
      </c>
      <c r="J94" s="179">
        <f>ROUNDDOWN('RASHODI PROJ. 2023'!J94*1.034,-2)</f>
        <v>0</v>
      </c>
      <c r="K94" s="179">
        <f>ROUNDDOWN('RASHODI PROJ. 2023'!K94*1.034,-2)</f>
        <v>0</v>
      </c>
      <c r="L94" s="179">
        <f>ROUNDDOWN('RASHODI PROJ. 2023'!L94*1.034,-2)</f>
        <v>0</v>
      </c>
      <c r="M94" s="179">
        <f>ROUNDDOWN('RASHODI PROJ. 2023'!M94*1.034,-2)</f>
        <v>0</v>
      </c>
      <c r="N94" s="179">
        <f>ROUNDDOWN('RASHODI PROJ. 2023'!N94*1.034,-2)</f>
        <v>0</v>
      </c>
      <c r="O94" s="179">
        <f>ROUNDDOWN('RASHODI PROJ. 2023'!O94*1.034,-2)</f>
        <v>0</v>
      </c>
      <c r="P94" s="179">
        <f>ROUNDDOWN('RASHODI PROJ. 2023'!P94*1.034,-2)</f>
        <v>0</v>
      </c>
      <c r="Q94" s="179">
        <f>ROUNDDOWN('RASHODI PROJ. 2023'!Q94*1.034,-2)</f>
        <v>0</v>
      </c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1"/>
      <c r="AD94" s="181"/>
      <c r="AE94" s="181"/>
      <c r="AF94" s="181"/>
    </row>
    <row r="95" spans="2:33" s="174" customFormat="1" ht="35.1" customHeight="1">
      <c r="B95" s="175">
        <v>3833</v>
      </c>
      <c r="C95" s="176" t="s">
        <v>106</v>
      </c>
      <c r="D95" s="177">
        <f>ROUNDDOWN('RASHODI PROJ. 2023'!D95*1.034,-2)</f>
        <v>0</v>
      </c>
      <c r="E95" s="178">
        <f>ROUNDDOWN('RASHODI PROJ. 2023'!E95*1.034,-2)</f>
        <v>0</v>
      </c>
      <c r="F95" s="178">
        <f>ROUNDDOWN('RASHODI PROJ. 2023'!F95*1.034,-2)</f>
        <v>0</v>
      </c>
      <c r="G95" s="177">
        <f>ROUNDDOWN('RASHODI PROJ. 2023'!G95*1.034,-2)</f>
        <v>0</v>
      </c>
      <c r="H95" s="179">
        <f>ROUNDDOWN('RASHODI PROJ. 2023'!H95*1.034,-2)</f>
        <v>0</v>
      </c>
      <c r="I95" s="179">
        <f>ROUNDDOWN('RASHODI PROJ. 2023'!I95*1.034,-2)</f>
        <v>0</v>
      </c>
      <c r="J95" s="179">
        <f>ROUNDDOWN('RASHODI PROJ. 2023'!J95*1.034,-2)</f>
        <v>0</v>
      </c>
      <c r="K95" s="179">
        <f>ROUNDDOWN('RASHODI PROJ. 2023'!K95*1.034,-2)</f>
        <v>0</v>
      </c>
      <c r="L95" s="179">
        <f>ROUNDDOWN('RASHODI PROJ. 2023'!L95*1.034,-2)</f>
        <v>0</v>
      </c>
      <c r="M95" s="179">
        <f>ROUNDDOWN('RASHODI PROJ. 2023'!M95*1.034,-2)</f>
        <v>0</v>
      </c>
      <c r="N95" s="179">
        <f>ROUNDDOWN('RASHODI PROJ. 2023'!N95*1.034,-2)</f>
        <v>0</v>
      </c>
      <c r="O95" s="179">
        <f>ROUNDDOWN('RASHODI PROJ. 2023'!O95*1.034,-2)</f>
        <v>0</v>
      </c>
      <c r="P95" s="179">
        <f>ROUNDDOWN('RASHODI PROJ. 2023'!P95*1.034,-2)</f>
        <v>0</v>
      </c>
      <c r="Q95" s="179">
        <f>ROUNDDOWN('RASHODI PROJ. 2023'!Q95*1.034,-2)</f>
        <v>0</v>
      </c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1"/>
      <c r="AD95" s="181"/>
      <c r="AE95" s="181"/>
      <c r="AF95" s="181"/>
      <c r="AG95" s="182"/>
    </row>
    <row r="96" spans="2:33" s="174" customFormat="1" ht="35.1" customHeight="1">
      <c r="B96" s="175">
        <v>3834</v>
      </c>
      <c r="C96" s="176" t="s">
        <v>62</v>
      </c>
      <c r="D96" s="177">
        <f>ROUNDDOWN('RASHODI PROJ. 2023'!D96*1.034,-2)</f>
        <v>0</v>
      </c>
      <c r="E96" s="178">
        <f>ROUNDDOWN('RASHODI PROJ. 2023'!E96*1.034,-2)</f>
        <v>0</v>
      </c>
      <c r="F96" s="178">
        <f>ROUNDDOWN('RASHODI PROJ. 2023'!F96*1.034,-2)</f>
        <v>0</v>
      </c>
      <c r="G96" s="177">
        <f>ROUNDDOWN('RASHODI PROJ. 2023'!G96*1.034,-2)</f>
        <v>0</v>
      </c>
      <c r="H96" s="179">
        <f>ROUNDDOWN('RASHODI PROJ. 2023'!H96*1.034,-2)</f>
        <v>0</v>
      </c>
      <c r="I96" s="179">
        <f>ROUNDDOWN('RASHODI PROJ. 2023'!I96*1.034,-2)</f>
        <v>0</v>
      </c>
      <c r="J96" s="179">
        <f>ROUNDDOWN('RASHODI PROJ. 2023'!J96*1.034,-2)</f>
        <v>0</v>
      </c>
      <c r="K96" s="179">
        <f>ROUNDDOWN('RASHODI PROJ. 2023'!K96*1.034,-2)</f>
        <v>0</v>
      </c>
      <c r="L96" s="179">
        <f>ROUNDDOWN('RASHODI PROJ. 2023'!L96*1.034,-2)</f>
        <v>0</v>
      </c>
      <c r="M96" s="179">
        <f>ROUNDDOWN('RASHODI PROJ. 2023'!M96*1.034,-2)</f>
        <v>0</v>
      </c>
      <c r="N96" s="179">
        <f>ROUNDDOWN('RASHODI PROJ. 2023'!N96*1.034,-2)</f>
        <v>0</v>
      </c>
      <c r="O96" s="179">
        <f>ROUNDDOWN('RASHODI PROJ. 2023'!O96*1.034,-2)</f>
        <v>0</v>
      </c>
      <c r="P96" s="179">
        <f>ROUNDDOWN('RASHODI PROJ. 2023'!P96*1.034,-2)</f>
        <v>0</v>
      </c>
      <c r="Q96" s="179">
        <f>ROUNDDOWN('RASHODI PROJ. 2023'!Q96*1.034,-2)</f>
        <v>0</v>
      </c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1"/>
      <c r="AD96" s="181"/>
      <c r="AE96" s="181"/>
      <c r="AF96" s="181"/>
    </row>
    <row r="97" spans="1:33" s="174" customFormat="1" ht="35.1" customHeight="1" thickBot="1">
      <c r="B97" s="188" t="s">
        <v>107</v>
      </c>
      <c r="C97" s="189" t="s">
        <v>63</v>
      </c>
      <c r="D97" s="177">
        <f>ROUNDDOWN('RASHODI PROJ. 2023'!D97*1.034,-2)</f>
        <v>0</v>
      </c>
      <c r="E97" s="178">
        <f>ROUNDDOWN('RASHODI PROJ. 2023'!E97*1.034,-2)</f>
        <v>0</v>
      </c>
      <c r="F97" s="190">
        <f>ROUNDDOWN('RASHODI PROJ. 2023'!F97*1.034,-2)</f>
        <v>0</v>
      </c>
      <c r="G97" s="191">
        <f>ROUNDDOWN('RASHODI PROJ. 2023'!G97*1.034,-2)</f>
        <v>0</v>
      </c>
      <c r="H97" s="179">
        <f>ROUNDDOWN('RASHODI PROJ. 2023'!H97*1.034,-2)</f>
        <v>0</v>
      </c>
      <c r="I97" s="179">
        <f>ROUNDDOWN('RASHODI PROJ. 2023'!I97*1.034,-2)</f>
        <v>0</v>
      </c>
      <c r="J97" s="179">
        <f>ROUNDDOWN('RASHODI PROJ. 2023'!J97*1.034,-2)</f>
        <v>0</v>
      </c>
      <c r="K97" s="179">
        <f>ROUNDDOWN('RASHODI PROJ. 2023'!K97*1.034,-2)</f>
        <v>0</v>
      </c>
      <c r="L97" s="179">
        <f>ROUNDDOWN('RASHODI PROJ. 2023'!L97*1.034,-2)</f>
        <v>0</v>
      </c>
      <c r="M97" s="179">
        <f>ROUNDDOWN('RASHODI PROJ. 2023'!M97*1.034,-2)</f>
        <v>0</v>
      </c>
      <c r="N97" s="179">
        <f>ROUNDDOWN('RASHODI PROJ. 2023'!N97*1.034,-2)</f>
        <v>0</v>
      </c>
      <c r="O97" s="179">
        <f>ROUNDDOWN('RASHODI PROJ. 2023'!O97*1.034,-2)</f>
        <v>0</v>
      </c>
      <c r="P97" s="179">
        <f>ROUNDDOWN('RASHODI PROJ. 2023'!P97*1.034,-2)</f>
        <v>0</v>
      </c>
      <c r="Q97" s="179">
        <f>ROUNDDOWN('RASHODI PROJ. 2023'!Q97*1.034,-2)</f>
        <v>0</v>
      </c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1"/>
      <c r="AD97" s="181"/>
      <c r="AE97" s="181"/>
      <c r="AF97" s="181"/>
    </row>
    <row r="98" spans="1:33" s="166" customFormat="1" ht="35.1" customHeight="1" thickTop="1">
      <c r="A98" s="326" t="s">
        <v>380</v>
      </c>
      <c r="B98" s="327"/>
      <c r="C98" s="327"/>
      <c r="D98" s="164">
        <f>ROUNDDOWN('RASHODI PROJ. 2023'!D98*1.034,-2)</f>
        <v>1250700</v>
      </c>
      <c r="E98" s="164">
        <f>ROUNDDOWN('RASHODI PROJ. 2023'!E98*1.034,-2)</f>
        <v>1168900</v>
      </c>
      <c r="F98" s="164">
        <f>ROUNDDOWN('RASHODI PROJ. 2023'!F98*1.034,-2)</f>
        <v>23600</v>
      </c>
      <c r="G98" s="164">
        <f>ROUNDDOWN('RASHODI PROJ. 2023'!G98*1.034,-2)</f>
        <v>58100</v>
      </c>
      <c r="H98" s="164">
        <f>ROUNDDOWN('RASHODI PROJ. 2023'!H98*1.034,-2)</f>
        <v>0</v>
      </c>
      <c r="I98" s="164">
        <f>ROUNDDOWN('RASHODI PROJ. 2023'!I98*1.034,-2)</f>
        <v>0</v>
      </c>
      <c r="J98" s="164">
        <f>ROUNDDOWN('RASHODI PROJ. 2023'!J98*1.034,-2)</f>
        <v>52700</v>
      </c>
      <c r="K98" s="164">
        <f>ROUNDDOWN('RASHODI PROJ. 2023'!K98*1.034,-2)</f>
        <v>0</v>
      </c>
      <c r="L98" s="164">
        <f>ROUNDDOWN('RASHODI PROJ. 2023'!L98*1.034,-2)</f>
        <v>0</v>
      </c>
      <c r="M98" s="164">
        <f>ROUNDDOWN('RASHODI PROJ. 2023'!M98*1.034,-2)</f>
        <v>0</v>
      </c>
      <c r="N98" s="164">
        <f>ROUNDDOWN('RASHODI PROJ. 2023'!N98*1.034,-2)</f>
        <v>0</v>
      </c>
      <c r="O98" s="164">
        <f>ROUNDDOWN('RASHODI PROJ. 2023'!O98*1.034,-2)</f>
        <v>5300</v>
      </c>
      <c r="P98" s="164">
        <f>ROUNDDOWN('RASHODI PROJ. 2023'!P98*1.034,-2)</f>
        <v>0</v>
      </c>
      <c r="Q98" s="164">
        <f>ROUNDDOWN('RASHODI PROJ. 2023'!Q98*1.034,-2)</f>
        <v>0</v>
      </c>
      <c r="R98" s="328" t="s">
        <v>367</v>
      </c>
      <c r="S98" s="320"/>
      <c r="T98" s="320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</row>
    <row r="99" spans="1:33" s="166" customFormat="1" ht="35.1" customHeight="1">
      <c r="A99" s="167"/>
      <c r="B99" s="168">
        <v>32</v>
      </c>
      <c r="C99" s="169" t="s">
        <v>119</v>
      </c>
      <c r="D99" s="170">
        <f>ROUNDDOWN('RASHODI PROJ. 2023'!D99*1.034,-2)</f>
        <v>19300</v>
      </c>
      <c r="E99" s="170">
        <f>ROUNDDOWN('RASHODI PROJ. 2023'!E99*1.034,-2)</f>
        <v>0</v>
      </c>
      <c r="F99" s="170">
        <f>ROUNDDOWN('RASHODI PROJ. 2023'!F99*1.034,-2)</f>
        <v>19300</v>
      </c>
      <c r="G99" s="171">
        <f>ROUNDDOWN('RASHODI PROJ. 2023'!G99*1.034,-2)</f>
        <v>0</v>
      </c>
      <c r="H99" s="170">
        <f>ROUNDDOWN('RASHODI PROJ. 2023'!H99*1.034,-2)</f>
        <v>0</v>
      </c>
      <c r="I99" s="170">
        <f>ROUNDDOWN('RASHODI PROJ. 2023'!I99*1.034,-2)</f>
        <v>0</v>
      </c>
      <c r="J99" s="170">
        <f>ROUNDDOWN('RASHODI PROJ. 2023'!J99*1.034,-2)</f>
        <v>0</v>
      </c>
      <c r="K99" s="170">
        <f>ROUNDDOWN('RASHODI PROJ. 2023'!K99*1.034,-2)</f>
        <v>0</v>
      </c>
      <c r="L99" s="170">
        <f>ROUNDDOWN('RASHODI PROJ. 2023'!L99*1.034,-2)</f>
        <v>0</v>
      </c>
      <c r="M99" s="170">
        <f>ROUNDDOWN('RASHODI PROJ. 2023'!M99*1.034,-2)</f>
        <v>0</v>
      </c>
      <c r="N99" s="170">
        <f>ROUNDDOWN('RASHODI PROJ. 2023'!N99*1.034,-2)</f>
        <v>0</v>
      </c>
      <c r="O99" s="170">
        <f>ROUNDDOWN('RASHODI PROJ. 2023'!O99*1.034,-2)</f>
        <v>0</v>
      </c>
      <c r="P99" s="170">
        <f>ROUNDDOWN('RASHODI PROJ. 2023'!P99*1.034,-2)</f>
        <v>0</v>
      </c>
      <c r="Q99" s="170">
        <f>ROUNDDOWN('RASHODI PROJ. 2023'!Q99*1.034,-2)</f>
        <v>0</v>
      </c>
      <c r="R99" s="258"/>
      <c r="S99" s="258"/>
      <c r="T99" s="258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</row>
    <row r="100" spans="1:33" s="166" customFormat="1" ht="35.1" customHeight="1">
      <c r="A100" s="167"/>
      <c r="B100" s="168">
        <v>323</v>
      </c>
      <c r="C100" s="169" t="s">
        <v>122</v>
      </c>
      <c r="D100" s="170">
        <f>ROUNDDOWN('RASHODI PROJ. 2023'!D100*1.034,-2)</f>
        <v>19300</v>
      </c>
      <c r="E100" s="170">
        <f>ROUNDDOWN('RASHODI PROJ. 2023'!E100*1.034,-2)</f>
        <v>0</v>
      </c>
      <c r="F100" s="170">
        <f>ROUNDDOWN('RASHODI PROJ. 2023'!F100*1.034,-2)</f>
        <v>19300</v>
      </c>
      <c r="G100" s="170">
        <f>ROUNDDOWN('RASHODI PROJ. 2023'!G100*1.034,-2)</f>
        <v>0</v>
      </c>
      <c r="H100" s="170">
        <f>ROUNDDOWN('RASHODI PROJ. 2023'!H100*1.034,-2)</f>
        <v>0</v>
      </c>
      <c r="I100" s="170">
        <f>ROUNDDOWN('RASHODI PROJ. 2023'!I100*1.034,-2)</f>
        <v>0</v>
      </c>
      <c r="J100" s="170">
        <f>ROUNDDOWN('RASHODI PROJ. 2023'!J100*1.034,-2)</f>
        <v>0</v>
      </c>
      <c r="K100" s="170">
        <f>ROUNDDOWN('RASHODI PROJ. 2023'!K100*1.034,-2)</f>
        <v>0</v>
      </c>
      <c r="L100" s="170">
        <f>ROUNDDOWN('RASHODI PROJ. 2023'!L100*1.034,-2)</f>
        <v>0</v>
      </c>
      <c r="M100" s="170">
        <f>ROUNDDOWN('RASHODI PROJ. 2023'!M100*1.034,-2)</f>
        <v>0</v>
      </c>
      <c r="N100" s="170">
        <f>ROUNDDOWN('RASHODI PROJ. 2023'!N100*1.034,-2)</f>
        <v>0</v>
      </c>
      <c r="O100" s="170">
        <f>ROUNDDOWN('RASHODI PROJ. 2023'!O100*1.034,-2)</f>
        <v>0</v>
      </c>
      <c r="P100" s="170">
        <f>ROUNDDOWN('RASHODI PROJ. 2023'!P100*1.034,-2)</f>
        <v>0</v>
      </c>
      <c r="Q100" s="170">
        <f>ROUNDDOWN('RASHODI PROJ. 2023'!Q100*1.034,-2)</f>
        <v>0</v>
      </c>
      <c r="R100" s="258"/>
      <c r="S100" s="258"/>
      <c r="T100" s="258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</row>
    <row r="101" spans="1:33" s="166" customFormat="1" ht="35.1" customHeight="1">
      <c r="A101" s="174"/>
      <c r="B101" s="175">
        <v>3232</v>
      </c>
      <c r="C101" s="176" t="s">
        <v>42</v>
      </c>
      <c r="D101" s="177">
        <f>ROUNDDOWN('RASHODI PROJ. 2023'!D101*1.034,-2)</f>
        <v>19300</v>
      </c>
      <c r="E101" s="178">
        <f>ROUNDDOWN('RASHODI PROJ. 2023'!E101*1.034,-2)</f>
        <v>0</v>
      </c>
      <c r="F101" s="179">
        <f>ROUNDDOWN('RASHODI PROJ. 2023'!F101*1.034,-2)</f>
        <v>19300</v>
      </c>
      <c r="G101" s="177">
        <f>ROUNDDOWN('RASHODI PROJ. 2023'!G101*1.034,-2)</f>
        <v>0</v>
      </c>
      <c r="H101" s="179">
        <f>ROUNDDOWN('RASHODI PROJ. 2023'!H101*1.034,-2)</f>
        <v>0</v>
      </c>
      <c r="I101" s="179">
        <f>ROUNDDOWN('RASHODI PROJ. 2023'!I101*1.034,-2)</f>
        <v>0</v>
      </c>
      <c r="J101" s="179">
        <f>ROUNDDOWN('RASHODI PROJ. 2023'!J101*1.034,-2)</f>
        <v>0</v>
      </c>
      <c r="K101" s="179">
        <f>ROUNDDOWN('RASHODI PROJ. 2023'!K101*1.034,-2)</f>
        <v>0</v>
      </c>
      <c r="L101" s="179">
        <f>ROUNDDOWN('RASHODI PROJ. 2023'!L101*1.034,-2)</f>
        <v>0</v>
      </c>
      <c r="M101" s="179">
        <f>ROUNDDOWN('RASHODI PROJ. 2023'!M101*1.034,-2)</f>
        <v>0</v>
      </c>
      <c r="N101" s="179">
        <f>ROUNDDOWN('RASHODI PROJ. 2023'!N101*1.034,-2)</f>
        <v>0</v>
      </c>
      <c r="O101" s="179">
        <f>ROUNDDOWN('RASHODI PROJ. 2023'!O101*1.034,-2)</f>
        <v>0</v>
      </c>
      <c r="P101" s="179">
        <f>ROUNDDOWN('RASHODI PROJ. 2023'!P101*1.034,-2)</f>
        <v>0</v>
      </c>
      <c r="Q101" s="179">
        <f>ROUNDDOWN('RASHODI PROJ. 2023'!Q101*1.034,-2)</f>
        <v>0</v>
      </c>
      <c r="R101" s="258" t="s">
        <v>356</v>
      </c>
      <c r="S101" s="258"/>
      <c r="T101" s="258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</row>
    <row r="102" spans="1:33" s="167" customFormat="1" ht="35.1" customHeight="1">
      <c r="B102" s="168">
        <v>41</v>
      </c>
      <c r="C102" s="169" t="s">
        <v>132</v>
      </c>
      <c r="D102" s="170">
        <f>ROUNDDOWN('RASHODI PROJ. 2023'!D102*1.034,-2)</f>
        <v>0</v>
      </c>
      <c r="E102" s="170">
        <f>ROUNDDOWN('RASHODI PROJ. 2023'!E102*1.034,-2)</f>
        <v>0</v>
      </c>
      <c r="F102" s="170">
        <f>ROUNDDOWN('RASHODI PROJ. 2023'!F102*1.034,-2)</f>
        <v>0</v>
      </c>
      <c r="G102" s="171">
        <f>ROUNDDOWN('RASHODI PROJ. 2023'!G102*1.034,-2)</f>
        <v>0</v>
      </c>
      <c r="H102" s="170">
        <f>ROUNDDOWN('RASHODI PROJ. 2023'!H102*1.034,-2)</f>
        <v>0</v>
      </c>
      <c r="I102" s="170">
        <f>ROUNDDOWN('RASHODI PROJ. 2023'!I102*1.034,-2)</f>
        <v>0</v>
      </c>
      <c r="J102" s="170">
        <f>ROUNDDOWN('RASHODI PROJ. 2023'!J102*1.034,-2)</f>
        <v>0</v>
      </c>
      <c r="K102" s="170">
        <f>ROUNDDOWN('RASHODI PROJ. 2023'!K102*1.034,-2)</f>
        <v>0</v>
      </c>
      <c r="L102" s="170">
        <f>ROUNDDOWN('RASHODI PROJ. 2023'!L102*1.034,-2)</f>
        <v>0</v>
      </c>
      <c r="M102" s="170">
        <f>ROUNDDOWN('RASHODI PROJ. 2023'!M102*1.034,-2)</f>
        <v>0</v>
      </c>
      <c r="N102" s="170">
        <f>ROUNDDOWN('RASHODI PROJ. 2023'!N102*1.034,-2)</f>
        <v>0</v>
      </c>
      <c r="O102" s="170">
        <f>ROUNDDOWN('RASHODI PROJ. 2023'!O102*1.034,-2)</f>
        <v>0</v>
      </c>
      <c r="P102" s="170">
        <f>ROUNDDOWN('RASHODI PROJ. 2023'!P102*1.034,-2)</f>
        <v>0</v>
      </c>
      <c r="Q102" s="170">
        <f>ROUNDDOWN('RASHODI PROJ. 2023'!Q102*1.034,-2)</f>
        <v>0</v>
      </c>
      <c r="R102" s="193"/>
      <c r="S102" s="319"/>
      <c r="T102" s="320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3"/>
    </row>
    <row r="103" spans="1:33" s="167" customFormat="1" ht="35.1" customHeight="1">
      <c r="B103" s="168">
        <v>412</v>
      </c>
      <c r="C103" s="169" t="s">
        <v>133</v>
      </c>
      <c r="D103" s="170">
        <f>ROUNDDOWN('RASHODI PROJ. 2023'!D103*1.034,-2)</f>
        <v>0</v>
      </c>
      <c r="E103" s="170">
        <f>ROUNDDOWN('RASHODI PROJ. 2023'!E103*1.034,-2)</f>
        <v>0</v>
      </c>
      <c r="F103" s="170">
        <f>ROUNDDOWN('RASHODI PROJ. 2023'!F103*1.034,-2)</f>
        <v>0</v>
      </c>
      <c r="G103" s="171">
        <f>ROUNDDOWN('RASHODI PROJ. 2023'!G103*1.034,-2)</f>
        <v>0</v>
      </c>
      <c r="H103" s="170">
        <f>ROUNDDOWN('RASHODI PROJ. 2023'!H103*1.034,-2)</f>
        <v>0</v>
      </c>
      <c r="I103" s="170">
        <f>ROUNDDOWN('RASHODI PROJ. 2023'!I103*1.034,-2)</f>
        <v>0</v>
      </c>
      <c r="J103" s="170">
        <f>ROUNDDOWN('RASHODI PROJ. 2023'!J103*1.034,-2)</f>
        <v>0</v>
      </c>
      <c r="K103" s="170">
        <f>ROUNDDOWN('RASHODI PROJ. 2023'!K103*1.034,-2)</f>
        <v>0</v>
      </c>
      <c r="L103" s="170">
        <f>ROUNDDOWN('RASHODI PROJ. 2023'!L103*1.034,-2)</f>
        <v>0</v>
      </c>
      <c r="M103" s="170">
        <f>ROUNDDOWN('RASHODI PROJ. 2023'!M103*1.034,-2)</f>
        <v>0</v>
      </c>
      <c r="N103" s="170">
        <f>ROUNDDOWN('RASHODI PROJ. 2023'!N103*1.034,-2)</f>
        <v>0</v>
      </c>
      <c r="O103" s="170">
        <f>ROUNDDOWN('RASHODI PROJ. 2023'!O103*1.034,-2)</f>
        <v>0</v>
      </c>
      <c r="P103" s="170">
        <f>ROUNDDOWN('RASHODI PROJ. 2023'!P103*1.034,-2)</f>
        <v>0</v>
      </c>
      <c r="Q103" s="170">
        <f>ROUNDDOWN('RASHODI PROJ. 2023'!Q103*1.034,-2)</f>
        <v>0</v>
      </c>
      <c r="R103" s="193"/>
      <c r="S103" s="319"/>
      <c r="T103" s="320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</row>
    <row r="104" spans="1:33" s="174" customFormat="1" ht="35.1" customHeight="1">
      <c r="B104" s="175">
        <v>4123</v>
      </c>
      <c r="C104" s="176" t="s">
        <v>108</v>
      </c>
      <c r="D104" s="177">
        <f>ROUNDDOWN('RASHODI PROJ. 2023'!D104*1.034,-2)</f>
        <v>0</v>
      </c>
      <c r="E104" s="178">
        <f>ROUNDDOWN('RASHODI PROJ. 2023'!E104*1.034,-2)</f>
        <v>0</v>
      </c>
      <c r="F104" s="178">
        <f>ROUNDDOWN('RASHODI PROJ. 2023'!F104*1.034,-2)</f>
        <v>0</v>
      </c>
      <c r="G104" s="177">
        <f>ROUNDDOWN('RASHODI PROJ. 2023'!G104*1.034,-2)</f>
        <v>0</v>
      </c>
      <c r="H104" s="179">
        <f>ROUNDDOWN('RASHODI PROJ. 2023'!H104*1.034,-2)</f>
        <v>0</v>
      </c>
      <c r="I104" s="179">
        <f>ROUNDDOWN('RASHODI PROJ. 2023'!I104*1.034,-2)</f>
        <v>0</v>
      </c>
      <c r="J104" s="179">
        <f>ROUNDDOWN('RASHODI PROJ. 2023'!J104*1.034,-2)</f>
        <v>0</v>
      </c>
      <c r="K104" s="179">
        <f>ROUNDDOWN('RASHODI PROJ. 2023'!K104*1.034,-2)</f>
        <v>0</v>
      </c>
      <c r="L104" s="179">
        <f>ROUNDDOWN('RASHODI PROJ. 2023'!L104*1.034,-2)</f>
        <v>0</v>
      </c>
      <c r="M104" s="179">
        <f>ROUNDDOWN('RASHODI PROJ. 2023'!M104*1.034,-2)</f>
        <v>0</v>
      </c>
      <c r="N104" s="179">
        <f>ROUNDDOWN('RASHODI PROJ. 2023'!N104*1.034,-2)</f>
        <v>0</v>
      </c>
      <c r="O104" s="179">
        <f>ROUNDDOWN('RASHODI PROJ. 2023'!O104*1.034,-2)</f>
        <v>0</v>
      </c>
      <c r="P104" s="179">
        <f>ROUNDDOWN('RASHODI PROJ. 2023'!P104*1.034,-2)</f>
        <v>0</v>
      </c>
      <c r="Q104" s="179">
        <f>ROUNDDOWN('RASHODI PROJ. 2023'!Q104*1.034,-2)</f>
        <v>0</v>
      </c>
      <c r="R104" s="194"/>
      <c r="S104" s="319"/>
      <c r="T104" s="320"/>
      <c r="U104" s="180"/>
      <c r="V104" s="180"/>
      <c r="W104" s="180"/>
      <c r="X104" s="180"/>
      <c r="Y104" s="180"/>
      <c r="Z104" s="180"/>
      <c r="AA104" s="180"/>
      <c r="AB104" s="180"/>
      <c r="AC104" s="181"/>
      <c r="AD104" s="181"/>
      <c r="AE104" s="181"/>
      <c r="AF104" s="181"/>
      <c r="AG104" s="182"/>
    </row>
    <row r="105" spans="1:33" s="174" customFormat="1" ht="35.1" customHeight="1">
      <c r="B105" s="175">
        <v>4124</v>
      </c>
      <c r="C105" s="176" t="s">
        <v>60</v>
      </c>
      <c r="D105" s="177">
        <f>ROUNDDOWN('RASHODI PROJ. 2023'!D105*1.034,-2)</f>
        <v>0</v>
      </c>
      <c r="E105" s="178">
        <f>ROUNDDOWN('RASHODI PROJ. 2023'!E105*1.034,-2)</f>
        <v>0</v>
      </c>
      <c r="F105" s="178">
        <f>ROUNDDOWN('RASHODI PROJ. 2023'!F105*1.034,-2)</f>
        <v>0</v>
      </c>
      <c r="G105" s="177">
        <f>ROUNDDOWN('RASHODI PROJ. 2023'!G105*1.034,-2)</f>
        <v>0</v>
      </c>
      <c r="H105" s="179">
        <f>ROUNDDOWN('RASHODI PROJ. 2023'!H105*1.034,-2)</f>
        <v>0</v>
      </c>
      <c r="I105" s="179">
        <f>ROUNDDOWN('RASHODI PROJ. 2023'!I105*1.034,-2)</f>
        <v>0</v>
      </c>
      <c r="J105" s="179">
        <f>ROUNDDOWN('RASHODI PROJ. 2023'!J105*1.034,-2)</f>
        <v>0</v>
      </c>
      <c r="K105" s="179">
        <f>ROUNDDOWN('RASHODI PROJ. 2023'!K105*1.034,-2)</f>
        <v>0</v>
      </c>
      <c r="L105" s="179">
        <f>ROUNDDOWN('RASHODI PROJ. 2023'!L105*1.034,-2)</f>
        <v>0</v>
      </c>
      <c r="M105" s="179">
        <f>ROUNDDOWN('RASHODI PROJ. 2023'!M105*1.034,-2)</f>
        <v>0</v>
      </c>
      <c r="N105" s="179">
        <f>ROUNDDOWN('RASHODI PROJ. 2023'!N105*1.034,-2)</f>
        <v>0</v>
      </c>
      <c r="O105" s="179">
        <f>ROUNDDOWN('RASHODI PROJ. 2023'!O105*1.034,-2)</f>
        <v>0</v>
      </c>
      <c r="P105" s="179">
        <f>ROUNDDOWN('RASHODI PROJ. 2023'!P105*1.034,-2)</f>
        <v>0</v>
      </c>
      <c r="Q105" s="179">
        <f>ROUNDDOWN('RASHODI PROJ. 2023'!Q105*1.034,-2)</f>
        <v>0</v>
      </c>
      <c r="R105" s="194"/>
      <c r="S105" s="319"/>
      <c r="T105" s="320"/>
      <c r="U105" s="180"/>
      <c r="V105" s="180"/>
      <c r="W105" s="180"/>
      <c r="X105" s="180"/>
      <c r="Y105" s="180"/>
      <c r="Z105" s="180"/>
      <c r="AA105" s="180"/>
      <c r="AB105" s="180"/>
      <c r="AC105" s="181"/>
      <c r="AD105" s="181"/>
      <c r="AE105" s="181"/>
      <c r="AF105" s="181"/>
    </row>
    <row r="106" spans="1:33" s="174" customFormat="1" ht="35.1" customHeight="1">
      <c r="B106" s="175">
        <v>4126</v>
      </c>
      <c r="C106" s="176" t="s">
        <v>109</v>
      </c>
      <c r="D106" s="177">
        <f>ROUNDDOWN('RASHODI PROJ. 2023'!D106*1.034,-2)</f>
        <v>0</v>
      </c>
      <c r="E106" s="178">
        <f>ROUNDDOWN('RASHODI PROJ. 2023'!E106*1.034,-2)</f>
        <v>0</v>
      </c>
      <c r="F106" s="178">
        <f>ROUNDDOWN('RASHODI PROJ. 2023'!F106*1.034,-2)</f>
        <v>0</v>
      </c>
      <c r="G106" s="177">
        <f>ROUNDDOWN('RASHODI PROJ. 2023'!G106*1.034,-2)</f>
        <v>0</v>
      </c>
      <c r="H106" s="179">
        <f>ROUNDDOWN('RASHODI PROJ. 2023'!H106*1.034,-2)</f>
        <v>0</v>
      </c>
      <c r="I106" s="179">
        <f>ROUNDDOWN('RASHODI PROJ. 2023'!I106*1.034,-2)</f>
        <v>0</v>
      </c>
      <c r="J106" s="179">
        <f>ROUNDDOWN('RASHODI PROJ. 2023'!J106*1.034,-2)</f>
        <v>0</v>
      </c>
      <c r="K106" s="179">
        <f>ROUNDDOWN('RASHODI PROJ. 2023'!K106*1.034,-2)</f>
        <v>0</v>
      </c>
      <c r="L106" s="179">
        <f>ROUNDDOWN('RASHODI PROJ. 2023'!L106*1.034,-2)</f>
        <v>0</v>
      </c>
      <c r="M106" s="179">
        <f>ROUNDDOWN('RASHODI PROJ. 2023'!M106*1.034,-2)</f>
        <v>0</v>
      </c>
      <c r="N106" s="179">
        <f>ROUNDDOWN('RASHODI PROJ. 2023'!N106*1.034,-2)</f>
        <v>0</v>
      </c>
      <c r="O106" s="179">
        <f>ROUNDDOWN('RASHODI PROJ. 2023'!O106*1.034,-2)</f>
        <v>0</v>
      </c>
      <c r="P106" s="179">
        <f>ROUNDDOWN('RASHODI PROJ. 2023'!P106*1.034,-2)</f>
        <v>0</v>
      </c>
      <c r="Q106" s="179">
        <f>ROUNDDOWN('RASHODI PROJ. 2023'!Q106*1.034,-2)</f>
        <v>0</v>
      </c>
      <c r="R106" s="194"/>
      <c r="S106" s="319"/>
      <c r="T106" s="320"/>
      <c r="U106" s="180"/>
      <c r="V106" s="180"/>
      <c r="W106" s="180"/>
      <c r="X106" s="180"/>
      <c r="Y106" s="180"/>
      <c r="Z106" s="180"/>
      <c r="AA106" s="180"/>
      <c r="AB106" s="180"/>
      <c r="AC106" s="181"/>
      <c r="AD106" s="181"/>
      <c r="AE106" s="181"/>
      <c r="AF106" s="181"/>
    </row>
    <row r="107" spans="1:33" s="167" customFormat="1" ht="35.1" customHeight="1">
      <c r="B107" s="168">
        <v>42</v>
      </c>
      <c r="C107" s="169" t="s">
        <v>134</v>
      </c>
      <c r="D107" s="170">
        <f>ROUNDDOWN('RASHODI PROJ. 2023'!D107*1.034,-2)</f>
        <v>1231300</v>
      </c>
      <c r="E107" s="170">
        <f>ROUNDDOWN('RASHODI PROJ. 2023'!E107*1.034,-2)</f>
        <v>1168900</v>
      </c>
      <c r="F107" s="170">
        <f>ROUNDDOWN('RASHODI PROJ. 2023'!F107*1.034,-2)</f>
        <v>4200</v>
      </c>
      <c r="G107" s="171">
        <f>ROUNDDOWN('RASHODI PROJ. 2023'!G107*1.034,-2)</f>
        <v>58100</v>
      </c>
      <c r="H107" s="170">
        <f>ROUNDDOWN('RASHODI PROJ. 2023'!H107*1.034,-2)</f>
        <v>0</v>
      </c>
      <c r="I107" s="170">
        <f>ROUNDDOWN('RASHODI PROJ. 2023'!I107*1.034,-2)</f>
        <v>0</v>
      </c>
      <c r="J107" s="170">
        <f>ROUNDDOWN('RASHODI PROJ. 2023'!J107*1.034,-2)</f>
        <v>52700</v>
      </c>
      <c r="K107" s="170">
        <f>ROUNDDOWN('RASHODI PROJ. 2023'!K107*1.034,-2)</f>
        <v>0</v>
      </c>
      <c r="L107" s="170">
        <f>ROUNDDOWN('RASHODI PROJ. 2023'!L107*1.034,-2)</f>
        <v>0</v>
      </c>
      <c r="M107" s="170">
        <f>ROUNDDOWN('RASHODI PROJ. 2023'!M107*1.034,-2)</f>
        <v>0</v>
      </c>
      <c r="N107" s="170">
        <f>ROUNDDOWN('RASHODI PROJ. 2023'!N107*1.034,-2)</f>
        <v>0</v>
      </c>
      <c r="O107" s="170">
        <f>ROUNDDOWN('RASHODI PROJ. 2023'!O107*1.034,-2)</f>
        <v>5300</v>
      </c>
      <c r="P107" s="170">
        <f>ROUNDDOWN('RASHODI PROJ. 2023'!P107*1.034,-2)</f>
        <v>0</v>
      </c>
      <c r="Q107" s="170">
        <f>ROUNDDOWN('RASHODI PROJ. 2023'!Q107*1.034,-2)</f>
        <v>0</v>
      </c>
      <c r="R107" s="193"/>
      <c r="S107" s="319"/>
      <c r="T107" s="320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</row>
    <row r="108" spans="1:33" s="167" customFormat="1" ht="35.1" customHeight="1">
      <c r="B108" s="168">
        <v>421</v>
      </c>
      <c r="C108" s="169" t="s">
        <v>135</v>
      </c>
      <c r="D108" s="170">
        <f>ROUNDDOWN('RASHODI PROJ. 2023'!D108*1.034,-2)</f>
        <v>0</v>
      </c>
      <c r="E108" s="170">
        <f>ROUNDDOWN('RASHODI PROJ. 2023'!E108*1.034,-2)</f>
        <v>0</v>
      </c>
      <c r="F108" s="170">
        <f>ROUNDDOWN('RASHODI PROJ. 2023'!F108*1.034,-2)</f>
        <v>0</v>
      </c>
      <c r="G108" s="171">
        <f>ROUNDDOWN('RASHODI PROJ. 2023'!G108*1.034,-2)</f>
        <v>0</v>
      </c>
      <c r="H108" s="170">
        <f>ROUNDDOWN('RASHODI PROJ. 2023'!H108*1.034,-2)</f>
        <v>0</v>
      </c>
      <c r="I108" s="170">
        <f>ROUNDDOWN('RASHODI PROJ. 2023'!I108*1.034,-2)</f>
        <v>0</v>
      </c>
      <c r="J108" s="170">
        <f>ROUNDDOWN('RASHODI PROJ. 2023'!J108*1.034,-2)</f>
        <v>0</v>
      </c>
      <c r="K108" s="170">
        <f>ROUNDDOWN('RASHODI PROJ. 2023'!K108*1.034,-2)</f>
        <v>0</v>
      </c>
      <c r="L108" s="170">
        <f>ROUNDDOWN('RASHODI PROJ. 2023'!L108*1.034,-2)</f>
        <v>0</v>
      </c>
      <c r="M108" s="170">
        <f>ROUNDDOWN('RASHODI PROJ. 2023'!M108*1.034,-2)</f>
        <v>0</v>
      </c>
      <c r="N108" s="170">
        <f>ROUNDDOWN('RASHODI PROJ. 2023'!N108*1.034,-2)</f>
        <v>0</v>
      </c>
      <c r="O108" s="170">
        <f>ROUNDDOWN('RASHODI PROJ. 2023'!O108*1.034,-2)</f>
        <v>0</v>
      </c>
      <c r="P108" s="170">
        <f>ROUNDDOWN('RASHODI PROJ. 2023'!P108*1.034,-2)</f>
        <v>0</v>
      </c>
      <c r="Q108" s="170">
        <f>ROUNDDOWN('RASHODI PROJ. 2023'!Q108*1.034,-2)</f>
        <v>0</v>
      </c>
      <c r="R108" s="193"/>
      <c r="S108" s="319"/>
      <c r="T108" s="320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</row>
    <row r="109" spans="1:33" s="174" customFormat="1" ht="35.1" customHeight="1">
      <c r="B109" s="175">
        <v>4211</v>
      </c>
      <c r="C109" s="176" t="s">
        <v>18</v>
      </c>
      <c r="D109" s="177">
        <f>ROUNDDOWN('RASHODI PROJ. 2023'!D109*1.034,-2)</f>
        <v>0</v>
      </c>
      <c r="E109" s="178">
        <f>ROUNDDOWN('RASHODI PROJ. 2023'!E109*1.034,-2)</f>
        <v>0</v>
      </c>
      <c r="F109" s="178">
        <f>ROUNDDOWN('RASHODI PROJ. 2023'!F109*1.034,-2)</f>
        <v>0</v>
      </c>
      <c r="G109" s="177">
        <f>ROUNDDOWN('RASHODI PROJ. 2023'!G109*1.034,-2)</f>
        <v>0</v>
      </c>
      <c r="H109" s="179">
        <f>ROUNDDOWN('RASHODI PROJ. 2023'!H109*1.034,-2)</f>
        <v>0</v>
      </c>
      <c r="I109" s="179">
        <f>ROUNDDOWN('RASHODI PROJ. 2023'!I109*1.034,-2)</f>
        <v>0</v>
      </c>
      <c r="J109" s="179">
        <f>ROUNDDOWN('RASHODI PROJ. 2023'!J109*1.034,-2)</f>
        <v>0</v>
      </c>
      <c r="K109" s="179">
        <f>ROUNDDOWN('RASHODI PROJ. 2023'!K109*1.034,-2)</f>
        <v>0</v>
      </c>
      <c r="L109" s="179">
        <f>ROUNDDOWN('RASHODI PROJ. 2023'!L109*1.034,-2)</f>
        <v>0</v>
      </c>
      <c r="M109" s="179">
        <f>ROUNDDOWN('RASHODI PROJ. 2023'!M109*1.034,-2)</f>
        <v>0</v>
      </c>
      <c r="N109" s="179">
        <f>ROUNDDOWN('RASHODI PROJ. 2023'!N109*1.034,-2)</f>
        <v>0</v>
      </c>
      <c r="O109" s="179">
        <f>ROUNDDOWN('RASHODI PROJ. 2023'!O109*1.034,-2)</f>
        <v>0</v>
      </c>
      <c r="P109" s="179">
        <f>ROUNDDOWN('RASHODI PROJ. 2023'!P109*1.034,-2)</f>
        <v>0</v>
      </c>
      <c r="Q109" s="179">
        <f>ROUNDDOWN('RASHODI PROJ. 2023'!Q109*1.034,-2)</f>
        <v>0</v>
      </c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1"/>
      <c r="AD109" s="181"/>
      <c r="AE109" s="181"/>
      <c r="AF109" s="181"/>
    </row>
    <row r="110" spans="1:33" s="174" customFormat="1" ht="35.1" customHeight="1">
      <c r="B110" s="175">
        <v>4212</v>
      </c>
      <c r="C110" s="176" t="s">
        <v>19</v>
      </c>
      <c r="D110" s="177">
        <f>ROUNDDOWN('RASHODI PROJ. 2023'!D110*1.034,-2)</f>
        <v>0</v>
      </c>
      <c r="E110" s="178">
        <f>ROUNDDOWN('RASHODI PROJ. 2023'!E110*1.034,-2)</f>
        <v>0</v>
      </c>
      <c r="F110" s="178">
        <f>ROUNDDOWN('RASHODI PROJ. 2023'!F110*1.034,-2)</f>
        <v>0</v>
      </c>
      <c r="G110" s="177">
        <f>ROUNDDOWN('RASHODI PROJ. 2023'!G110*1.034,-2)</f>
        <v>0</v>
      </c>
      <c r="H110" s="179">
        <f>ROUNDDOWN('RASHODI PROJ. 2023'!H110*1.034,-2)</f>
        <v>0</v>
      </c>
      <c r="I110" s="179">
        <f>ROUNDDOWN('RASHODI PROJ. 2023'!I110*1.034,-2)</f>
        <v>0</v>
      </c>
      <c r="J110" s="179">
        <f>ROUNDDOWN('RASHODI PROJ. 2023'!J110*1.034,-2)</f>
        <v>0</v>
      </c>
      <c r="K110" s="179">
        <f>ROUNDDOWN('RASHODI PROJ. 2023'!K110*1.034,-2)</f>
        <v>0</v>
      </c>
      <c r="L110" s="179">
        <f>ROUNDDOWN('RASHODI PROJ. 2023'!L110*1.034,-2)</f>
        <v>0</v>
      </c>
      <c r="M110" s="179">
        <f>ROUNDDOWN('RASHODI PROJ. 2023'!M110*1.034,-2)</f>
        <v>0</v>
      </c>
      <c r="N110" s="179">
        <f>ROUNDDOWN('RASHODI PROJ. 2023'!N110*1.034,-2)</f>
        <v>0</v>
      </c>
      <c r="O110" s="179">
        <f>ROUNDDOWN('RASHODI PROJ. 2023'!O110*1.034,-2)</f>
        <v>0</v>
      </c>
      <c r="P110" s="179">
        <f>ROUNDDOWN('RASHODI PROJ. 2023'!P110*1.034,-2)</f>
        <v>0</v>
      </c>
      <c r="Q110" s="179">
        <f>ROUNDDOWN('RASHODI PROJ. 2023'!Q110*1.034,-2)</f>
        <v>0</v>
      </c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1"/>
      <c r="AD110" s="181"/>
      <c r="AE110" s="181"/>
      <c r="AF110" s="181"/>
    </row>
    <row r="111" spans="1:33" s="174" customFormat="1" ht="35.1" customHeight="1">
      <c r="B111" s="175">
        <v>4214</v>
      </c>
      <c r="C111" s="176" t="s">
        <v>20</v>
      </c>
      <c r="D111" s="177">
        <f>ROUNDDOWN('RASHODI PROJ. 2023'!D111*1.034,-2)</f>
        <v>0</v>
      </c>
      <c r="E111" s="178">
        <f>ROUNDDOWN('RASHODI PROJ. 2023'!E111*1.034,-2)</f>
        <v>0</v>
      </c>
      <c r="F111" s="178">
        <f>ROUNDDOWN('RASHODI PROJ. 2023'!F111*1.034,-2)</f>
        <v>0</v>
      </c>
      <c r="G111" s="177">
        <f>ROUNDDOWN('RASHODI PROJ. 2023'!G111*1.034,-2)</f>
        <v>0</v>
      </c>
      <c r="H111" s="179">
        <f>ROUNDDOWN('RASHODI PROJ. 2023'!H111*1.034,-2)</f>
        <v>0</v>
      </c>
      <c r="I111" s="179">
        <f>ROUNDDOWN('RASHODI PROJ. 2023'!I111*1.034,-2)</f>
        <v>0</v>
      </c>
      <c r="J111" s="179">
        <f>ROUNDDOWN('RASHODI PROJ. 2023'!J111*1.034,-2)</f>
        <v>0</v>
      </c>
      <c r="K111" s="179">
        <f>ROUNDDOWN('RASHODI PROJ. 2023'!K111*1.034,-2)</f>
        <v>0</v>
      </c>
      <c r="L111" s="179">
        <f>ROUNDDOWN('RASHODI PROJ. 2023'!L111*1.034,-2)</f>
        <v>0</v>
      </c>
      <c r="M111" s="179">
        <f>ROUNDDOWN('RASHODI PROJ. 2023'!M111*1.034,-2)</f>
        <v>0</v>
      </c>
      <c r="N111" s="179">
        <f>ROUNDDOWN('RASHODI PROJ. 2023'!N111*1.034,-2)</f>
        <v>0</v>
      </c>
      <c r="O111" s="179">
        <f>ROUNDDOWN('RASHODI PROJ. 2023'!O111*1.034,-2)</f>
        <v>0</v>
      </c>
      <c r="P111" s="179">
        <f>ROUNDDOWN('RASHODI PROJ. 2023'!P111*1.034,-2)</f>
        <v>0</v>
      </c>
      <c r="Q111" s="179">
        <f>ROUNDDOWN('RASHODI PROJ. 2023'!Q111*1.034,-2)</f>
        <v>0</v>
      </c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1"/>
      <c r="AD111" s="181"/>
      <c r="AE111" s="181"/>
      <c r="AF111" s="181"/>
    </row>
    <row r="112" spans="1:33" s="167" customFormat="1" ht="35.1" customHeight="1">
      <c r="B112" s="168">
        <v>422</v>
      </c>
      <c r="C112" s="169" t="s">
        <v>136</v>
      </c>
      <c r="D112" s="170">
        <f>ROUNDDOWN('RASHODI PROJ. 2023'!D112*1.034,-2)</f>
        <v>1221600</v>
      </c>
      <c r="E112" s="170">
        <f>ROUNDDOWN('RASHODI PROJ. 2023'!E112*1.034,-2)</f>
        <v>1168900</v>
      </c>
      <c r="F112" s="170">
        <f>ROUNDDOWN('RASHODI PROJ. 2023'!F112*1.034,-2)</f>
        <v>0</v>
      </c>
      <c r="G112" s="171">
        <f>ROUNDDOWN('RASHODI PROJ. 2023'!G112*1.034,-2)</f>
        <v>52700</v>
      </c>
      <c r="H112" s="170">
        <f>ROUNDDOWN('RASHODI PROJ. 2023'!H112*1.034,-2)</f>
        <v>0</v>
      </c>
      <c r="I112" s="170">
        <f>ROUNDDOWN('RASHODI PROJ. 2023'!I112*1.034,-2)</f>
        <v>0</v>
      </c>
      <c r="J112" s="170">
        <f>ROUNDDOWN('RASHODI PROJ. 2023'!J112*1.034,-2)</f>
        <v>47300</v>
      </c>
      <c r="K112" s="170">
        <f>ROUNDDOWN('RASHODI PROJ. 2023'!K112*1.034,-2)</f>
        <v>0</v>
      </c>
      <c r="L112" s="170">
        <f>ROUNDDOWN('RASHODI PROJ. 2023'!L112*1.034,-2)</f>
        <v>0</v>
      </c>
      <c r="M112" s="170">
        <f>ROUNDDOWN('RASHODI PROJ. 2023'!M112*1.034,-2)</f>
        <v>0</v>
      </c>
      <c r="N112" s="170">
        <f>ROUNDDOWN('RASHODI PROJ. 2023'!N112*1.034,-2)</f>
        <v>0</v>
      </c>
      <c r="O112" s="170">
        <f>ROUNDDOWN('RASHODI PROJ. 2023'!O112*1.034,-2)</f>
        <v>5300</v>
      </c>
      <c r="P112" s="170">
        <f>ROUNDDOWN('RASHODI PROJ. 2023'!P112*1.034,-2)</f>
        <v>0</v>
      </c>
      <c r="Q112" s="170">
        <f>ROUNDDOWN('RASHODI PROJ. 2023'!Q112*1.034,-2)</f>
        <v>0</v>
      </c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</row>
    <row r="113" spans="2:32" s="174" customFormat="1" ht="35.1" customHeight="1">
      <c r="B113" s="175">
        <v>4221</v>
      </c>
      <c r="C113" s="176" t="s">
        <v>21</v>
      </c>
      <c r="D113" s="177">
        <f>ROUNDDOWN('RASHODI PROJ. 2023'!D113*1.034,-2)</f>
        <v>1221600</v>
      </c>
      <c r="E113" s="179">
        <f>ROUNDDOWN('RASHODI PROJ. 2023'!E113*1.034,-2)</f>
        <v>1168900</v>
      </c>
      <c r="F113" s="179">
        <f>ROUNDDOWN('RASHODI PROJ. 2023'!F113*1.034,-2)</f>
        <v>0</v>
      </c>
      <c r="G113" s="177">
        <f>ROUNDDOWN('RASHODI PROJ. 2023'!G113*1.034,-2)</f>
        <v>52700</v>
      </c>
      <c r="H113" s="179">
        <f>ROUNDDOWN('RASHODI PROJ. 2023'!H113*1.034,-2)</f>
        <v>0</v>
      </c>
      <c r="I113" s="179">
        <f>ROUNDDOWN('RASHODI PROJ. 2023'!I113*1.034,-2)</f>
        <v>0</v>
      </c>
      <c r="J113" s="179">
        <f>ROUNDDOWN('RASHODI PROJ. 2023'!J113*1.034,-2)</f>
        <v>47300</v>
      </c>
      <c r="K113" s="179">
        <f>ROUNDDOWN('RASHODI PROJ. 2023'!K113*1.034,-2)</f>
        <v>0</v>
      </c>
      <c r="L113" s="179">
        <f>ROUNDDOWN('RASHODI PROJ. 2023'!L113*1.034,-2)</f>
        <v>0</v>
      </c>
      <c r="M113" s="179">
        <f>ROUNDDOWN('RASHODI PROJ. 2023'!M113*1.034,-2)</f>
        <v>0</v>
      </c>
      <c r="N113" s="179">
        <f>ROUNDDOWN('RASHODI PROJ. 2023'!N113*1.034,-2)</f>
        <v>0</v>
      </c>
      <c r="O113" s="179">
        <f>ROUNDDOWN('RASHODI PROJ. 2023'!O113*1.034,-2)</f>
        <v>5300</v>
      </c>
      <c r="P113" s="179">
        <f>ROUNDDOWN('RASHODI PROJ. 2023'!P113*1.034,-2)</f>
        <v>0</v>
      </c>
      <c r="Q113" s="179">
        <f>ROUNDDOWN('RASHODI PROJ. 2023'!Q113*1.034,-2)</f>
        <v>0</v>
      </c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1"/>
      <c r="AD113" s="181"/>
      <c r="AE113" s="181"/>
      <c r="AF113" s="181"/>
    </row>
    <row r="114" spans="2:32" s="174" customFormat="1" ht="35.1" customHeight="1">
      <c r="B114" s="175">
        <v>4222</v>
      </c>
      <c r="C114" s="176" t="s">
        <v>61</v>
      </c>
      <c r="D114" s="177">
        <f>ROUNDDOWN('RASHODI PROJ. 2023'!D114*1.034,-2)</f>
        <v>0</v>
      </c>
      <c r="E114" s="178">
        <f>ROUNDDOWN('RASHODI PROJ. 2023'!E114*1.034,-2)</f>
        <v>0</v>
      </c>
      <c r="F114" s="178">
        <f>ROUNDDOWN('RASHODI PROJ. 2023'!F114*1.034,-2)</f>
        <v>0</v>
      </c>
      <c r="G114" s="177">
        <f>ROUNDDOWN('RASHODI PROJ. 2023'!G114*1.034,-2)</f>
        <v>0</v>
      </c>
      <c r="H114" s="179">
        <f>ROUNDDOWN('RASHODI PROJ. 2023'!H114*1.034,-2)</f>
        <v>0</v>
      </c>
      <c r="I114" s="179">
        <f>ROUNDDOWN('RASHODI PROJ. 2023'!I114*1.034,-2)</f>
        <v>0</v>
      </c>
      <c r="J114" s="179">
        <f>ROUNDDOWN('RASHODI PROJ. 2023'!J114*1.034,-2)</f>
        <v>0</v>
      </c>
      <c r="K114" s="179">
        <f>ROUNDDOWN('RASHODI PROJ. 2023'!K114*1.034,-2)</f>
        <v>0</v>
      </c>
      <c r="L114" s="179">
        <f>ROUNDDOWN('RASHODI PROJ. 2023'!L114*1.034,-2)</f>
        <v>0</v>
      </c>
      <c r="M114" s="179">
        <f>ROUNDDOWN('RASHODI PROJ. 2023'!M114*1.034,-2)</f>
        <v>0</v>
      </c>
      <c r="N114" s="179">
        <f>ROUNDDOWN('RASHODI PROJ. 2023'!N114*1.034,-2)</f>
        <v>0</v>
      </c>
      <c r="O114" s="179">
        <f>ROUNDDOWN('RASHODI PROJ. 2023'!O114*1.034,-2)</f>
        <v>0</v>
      </c>
      <c r="P114" s="179">
        <f>ROUNDDOWN('RASHODI PROJ. 2023'!P114*1.034,-2)</f>
        <v>0</v>
      </c>
      <c r="Q114" s="179">
        <f>ROUNDDOWN('RASHODI PROJ. 2023'!Q114*1.034,-2)</f>
        <v>0</v>
      </c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1"/>
      <c r="AD114" s="181"/>
      <c r="AE114" s="181"/>
      <c r="AF114" s="181"/>
    </row>
    <row r="115" spans="2:32" s="174" customFormat="1" ht="35.1" customHeight="1">
      <c r="B115" s="175">
        <v>4223</v>
      </c>
      <c r="C115" s="176" t="s">
        <v>22</v>
      </c>
      <c r="D115" s="177">
        <f>ROUNDDOWN('RASHODI PROJ. 2023'!D115*1.034,-2)</f>
        <v>0</v>
      </c>
      <c r="E115" s="178">
        <f>ROUNDDOWN('RASHODI PROJ. 2023'!E115*1.034,-2)</f>
        <v>0</v>
      </c>
      <c r="F115" s="178">
        <f>ROUNDDOWN('RASHODI PROJ. 2023'!F115*1.034,-2)</f>
        <v>0</v>
      </c>
      <c r="G115" s="177">
        <f>ROUNDDOWN('RASHODI PROJ. 2023'!G115*1.034,-2)</f>
        <v>0</v>
      </c>
      <c r="H115" s="179">
        <f>ROUNDDOWN('RASHODI PROJ. 2023'!H115*1.034,-2)</f>
        <v>0</v>
      </c>
      <c r="I115" s="179">
        <f>ROUNDDOWN('RASHODI PROJ. 2023'!I115*1.034,-2)</f>
        <v>0</v>
      </c>
      <c r="J115" s="179">
        <f>ROUNDDOWN('RASHODI PROJ. 2023'!J115*1.034,-2)</f>
        <v>0</v>
      </c>
      <c r="K115" s="179">
        <f>ROUNDDOWN('RASHODI PROJ. 2023'!K115*1.034,-2)</f>
        <v>0</v>
      </c>
      <c r="L115" s="179">
        <f>ROUNDDOWN('RASHODI PROJ. 2023'!L115*1.034,-2)</f>
        <v>0</v>
      </c>
      <c r="M115" s="179">
        <f>ROUNDDOWN('RASHODI PROJ. 2023'!M115*1.034,-2)</f>
        <v>0</v>
      </c>
      <c r="N115" s="179">
        <f>ROUNDDOWN('RASHODI PROJ. 2023'!N115*1.034,-2)</f>
        <v>0</v>
      </c>
      <c r="O115" s="179">
        <f>ROUNDDOWN('RASHODI PROJ. 2023'!O115*1.034,-2)</f>
        <v>0</v>
      </c>
      <c r="P115" s="179">
        <f>ROUNDDOWN('RASHODI PROJ. 2023'!P115*1.034,-2)</f>
        <v>0</v>
      </c>
      <c r="Q115" s="179">
        <f>ROUNDDOWN('RASHODI PROJ. 2023'!Q115*1.034,-2)</f>
        <v>0</v>
      </c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1"/>
      <c r="AD115" s="181"/>
      <c r="AE115" s="181"/>
      <c r="AF115" s="181"/>
    </row>
    <row r="116" spans="2:32" s="174" customFormat="1" ht="35.1" customHeight="1">
      <c r="B116" s="175">
        <v>4224</v>
      </c>
      <c r="C116" s="176" t="s">
        <v>23</v>
      </c>
      <c r="D116" s="177">
        <f>ROUNDDOWN('RASHODI PROJ. 2023'!D116*1.034,-2)</f>
        <v>0</v>
      </c>
      <c r="E116" s="178">
        <f>ROUNDDOWN('RASHODI PROJ. 2023'!E116*1.034,-2)</f>
        <v>0</v>
      </c>
      <c r="F116" s="178">
        <f>ROUNDDOWN('RASHODI PROJ. 2023'!F116*1.034,-2)</f>
        <v>0</v>
      </c>
      <c r="G116" s="177">
        <f>ROUNDDOWN('RASHODI PROJ. 2023'!G116*1.034,-2)</f>
        <v>0</v>
      </c>
      <c r="H116" s="179">
        <f>ROUNDDOWN('RASHODI PROJ. 2023'!H116*1.034,-2)</f>
        <v>0</v>
      </c>
      <c r="I116" s="179">
        <f>ROUNDDOWN('RASHODI PROJ. 2023'!I116*1.034,-2)</f>
        <v>0</v>
      </c>
      <c r="J116" s="179">
        <f>ROUNDDOWN('RASHODI PROJ. 2023'!J116*1.034,-2)</f>
        <v>0</v>
      </c>
      <c r="K116" s="179">
        <f>ROUNDDOWN('RASHODI PROJ. 2023'!K116*1.034,-2)</f>
        <v>0</v>
      </c>
      <c r="L116" s="179">
        <f>ROUNDDOWN('RASHODI PROJ. 2023'!L116*1.034,-2)</f>
        <v>0</v>
      </c>
      <c r="M116" s="179">
        <f>ROUNDDOWN('RASHODI PROJ. 2023'!M116*1.034,-2)</f>
        <v>0</v>
      </c>
      <c r="N116" s="179">
        <f>ROUNDDOWN('RASHODI PROJ. 2023'!N116*1.034,-2)</f>
        <v>0</v>
      </c>
      <c r="O116" s="179">
        <f>ROUNDDOWN('RASHODI PROJ. 2023'!O116*1.034,-2)</f>
        <v>0</v>
      </c>
      <c r="P116" s="179">
        <f>ROUNDDOWN('RASHODI PROJ. 2023'!P116*1.034,-2)</f>
        <v>0</v>
      </c>
      <c r="Q116" s="179">
        <f>ROUNDDOWN('RASHODI PROJ. 2023'!Q116*1.034,-2)</f>
        <v>0</v>
      </c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1"/>
      <c r="AD116" s="181"/>
      <c r="AE116" s="181"/>
      <c r="AF116" s="181"/>
    </row>
    <row r="117" spans="2:32" s="174" customFormat="1" ht="35.1" customHeight="1">
      <c r="B117" s="175">
        <v>4225</v>
      </c>
      <c r="C117" s="176" t="s">
        <v>24</v>
      </c>
      <c r="D117" s="177">
        <f>ROUNDDOWN('RASHODI PROJ. 2023'!D117*1.034,-2)</f>
        <v>0</v>
      </c>
      <c r="E117" s="178">
        <f>ROUNDDOWN('RASHODI PROJ. 2023'!E117*1.034,-2)</f>
        <v>0</v>
      </c>
      <c r="F117" s="178">
        <f>ROUNDDOWN('RASHODI PROJ. 2023'!F117*1.034,-2)</f>
        <v>0</v>
      </c>
      <c r="G117" s="177">
        <f>ROUNDDOWN('RASHODI PROJ. 2023'!G117*1.034,-2)</f>
        <v>0</v>
      </c>
      <c r="H117" s="179">
        <f>ROUNDDOWN('RASHODI PROJ. 2023'!H117*1.034,-2)</f>
        <v>0</v>
      </c>
      <c r="I117" s="179">
        <f>ROUNDDOWN('RASHODI PROJ. 2023'!I117*1.034,-2)</f>
        <v>0</v>
      </c>
      <c r="J117" s="179">
        <f>ROUNDDOWN('RASHODI PROJ. 2023'!J117*1.034,-2)</f>
        <v>0</v>
      </c>
      <c r="K117" s="179">
        <f>ROUNDDOWN('RASHODI PROJ. 2023'!K117*1.034,-2)</f>
        <v>0</v>
      </c>
      <c r="L117" s="179">
        <f>ROUNDDOWN('RASHODI PROJ. 2023'!L117*1.034,-2)</f>
        <v>0</v>
      </c>
      <c r="M117" s="179">
        <f>ROUNDDOWN('RASHODI PROJ. 2023'!M117*1.034,-2)</f>
        <v>0</v>
      </c>
      <c r="N117" s="179">
        <f>ROUNDDOWN('RASHODI PROJ. 2023'!N117*1.034,-2)</f>
        <v>0</v>
      </c>
      <c r="O117" s="179">
        <f>ROUNDDOWN('RASHODI PROJ. 2023'!O117*1.034,-2)</f>
        <v>0</v>
      </c>
      <c r="P117" s="179">
        <f>ROUNDDOWN('RASHODI PROJ. 2023'!P117*1.034,-2)</f>
        <v>0</v>
      </c>
      <c r="Q117" s="179">
        <f>ROUNDDOWN('RASHODI PROJ. 2023'!Q117*1.034,-2)</f>
        <v>0</v>
      </c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1"/>
      <c r="AD117" s="181"/>
      <c r="AE117" s="181"/>
      <c r="AF117" s="181"/>
    </row>
    <row r="118" spans="2:32" s="174" customFormat="1" ht="35.1" customHeight="1">
      <c r="B118" s="175">
        <v>4226</v>
      </c>
      <c r="C118" s="176" t="s">
        <v>25</v>
      </c>
      <c r="D118" s="177">
        <f>ROUNDDOWN('RASHODI PROJ. 2023'!D118*1.034,-2)</f>
        <v>0</v>
      </c>
      <c r="E118" s="178">
        <f>ROUNDDOWN('RASHODI PROJ. 2023'!E118*1.034,-2)</f>
        <v>0</v>
      </c>
      <c r="F118" s="178">
        <f>ROUNDDOWN('RASHODI PROJ. 2023'!F118*1.034,-2)</f>
        <v>0</v>
      </c>
      <c r="G118" s="177">
        <f>ROUNDDOWN('RASHODI PROJ. 2023'!G118*1.034,-2)</f>
        <v>0</v>
      </c>
      <c r="H118" s="179">
        <f>ROUNDDOWN('RASHODI PROJ. 2023'!H118*1.034,-2)</f>
        <v>0</v>
      </c>
      <c r="I118" s="179">
        <f>ROUNDDOWN('RASHODI PROJ. 2023'!I118*1.034,-2)</f>
        <v>0</v>
      </c>
      <c r="J118" s="179">
        <f>ROUNDDOWN('RASHODI PROJ. 2023'!J118*1.034,-2)</f>
        <v>0</v>
      </c>
      <c r="K118" s="179">
        <f>ROUNDDOWN('RASHODI PROJ. 2023'!K118*1.034,-2)</f>
        <v>0</v>
      </c>
      <c r="L118" s="179">
        <f>ROUNDDOWN('RASHODI PROJ. 2023'!L118*1.034,-2)</f>
        <v>0</v>
      </c>
      <c r="M118" s="179">
        <f>ROUNDDOWN('RASHODI PROJ. 2023'!M118*1.034,-2)</f>
        <v>0</v>
      </c>
      <c r="N118" s="179">
        <f>ROUNDDOWN('RASHODI PROJ. 2023'!N118*1.034,-2)</f>
        <v>0</v>
      </c>
      <c r="O118" s="179">
        <f>ROUNDDOWN('RASHODI PROJ. 2023'!O118*1.034,-2)</f>
        <v>0</v>
      </c>
      <c r="P118" s="179">
        <f>ROUNDDOWN('RASHODI PROJ. 2023'!P118*1.034,-2)</f>
        <v>0</v>
      </c>
      <c r="Q118" s="179">
        <f>ROUNDDOWN('RASHODI PROJ. 2023'!Q118*1.034,-2)</f>
        <v>0</v>
      </c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1"/>
      <c r="AD118" s="181"/>
      <c r="AE118" s="181"/>
      <c r="AF118" s="181"/>
    </row>
    <row r="119" spans="2:32" s="174" customFormat="1" ht="35.1" customHeight="1">
      <c r="B119" s="175">
        <v>4227</v>
      </c>
      <c r="C119" s="183" t="s">
        <v>26</v>
      </c>
      <c r="D119" s="177">
        <f>ROUNDDOWN('RASHODI PROJ. 2023'!D119*1.034,-2)</f>
        <v>0</v>
      </c>
      <c r="E119" s="179">
        <f>ROUNDDOWN('RASHODI PROJ. 2023'!E119*1.034,-2)</f>
        <v>0</v>
      </c>
      <c r="F119" s="179">
        <f>ROUNDDOWN('RASHODI PROJ. 2023'!F119*1.034,-2)</f>
        <v>0</v>
      </c>
      <c r="G119" s="177">
        <f>ROUNDDOWN('RASHODI PROJ. 2023'!G119*1.034,-2)</f>
        <v>0</v>
      </c>
      <c r="H119" s="179">
        <f>ROUNDDOWN('RASHODI PROJ. 2023'!H119*1.034,-2)</f>
        <v>0</v>
      </c>
      <c r="I119" s="179">
        <f>ROUNDDOWN('RASHODI PROJ. 2023'!I119*1.034,-2)</f>
        <v>0</v>
      </c>
      <c r="J119" s="179">
        <f>ROUNDDOWN('RASHODI PROJ. 2023'!J119*1.034,-2)</f>
        <v>0</v>
      </c>
      <c r="K119" s="179">
        <f>ROUNDDOWN('RASHODI PROJ. 2023'!K119*1.034,-2)</f>
        <v>0</v>
      </c>
      <c r="L119" s="179">
        <f>ROUNDDOWN('RASHODI PROJ. 2023'!L119*1.034,-2)</f>
        <v>0</v>
      </c>
      <c r="M119" s="179">
        <f>ROUNDDOWN('RASHODI PROJ. 2023'!M119*1.034,-2)</f>
        <v>0</v>
      </c>
      <c r="N119" s="179">
        <f>ROUNDDOWN('RASHODI PROJ. 2023'!N119*1.034,-2)</f>
        <v>0</v>
      </c>
      <c r="O119" s="179">
        <f>ROUNDDOWN('RASHODI PROJ. 2023'!O119*1.034,-2)</f>
        <v>0</v>
      </c>
      <c r="P119" s="179">
        <f>ROUNDDOWN('RASHODI PROJ. 2023'!P119*1.034,-2)</f>
        <v>0</v>
      </c>
      <c r="Q119" s="179">
        <f>ROUNDDOWN('RASHODI PROJ. 2023'!Q119*1.034,-2)</f>
        <v>0</v>
      </c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1"/>
      <c r="AD119" s="181"/>
      <c r="AE119" s="181"/>
      <c r="AF119" s="181"/>
    </row>
    <row r="120" spans="2:32" s="167" customFormat="1" ht="35.1" customHeight="1">
      <c r="B120" s="168">
        <v>423</v>
      </c>
      <c r="C120" s="169" t="s">
        <v>137</v>
      </c>
      <c r="D120" s="170">
        <f>ROUNDDOWN('RASHODI PROJ. 2023'!D120*1.034,-2)</f>
        <v>0</v>
      </c>
      <c r="E120" s="170">
        <f>ROUNDDOWN('RASHODI PROJ. 2023'!E120*1.034,-2)</f>
        <v>0</v>
      </c>
      <c r="F120" s="170">
        <f>ROUNDDOWN('RASHODI PROJ. 2023'!F120*1.034,-2)</f>
        <v>0</v>
      </c>
      <c r="G120" s="171">
        <f>ROUNDDOWN('RASHODI PROJ. 2023'!G120*1.034,-2)</f>
        <v>0</v>
      </c>
      <c r="H120" s="170">
        <f>ROUNDDOWN('RASHODI PROJ. 2023'!H120*1.034,-2)</f>
        <v>0</v>
      </c>
      <c r="I120" s="170">
        <f>ROUNDDOWN('RASHODI PROJ. 2023'!I120*1.034,-2)</f>
        <v>0</v>
      </c>
      <c r="J120" s="170">
        <f>ROUNDDOWN('RASHODI PROJ. 2023'!J120*1.034,-2)</f>
        <v>0</v>
      </c>
      <c r="K120" s="170">
        <f>ROUNDDOWN('RASHODI PROJ. 2023'!K120*1.034,-2)</f>
        <v>0</v>
      </c>
      <c r="L120" s="170">
        <f>ROUNDDOWN('RASHODI PROJ. 2023'!L120*1.034,-2)</f>
        <v>0</v>
      </c>
      <c r="M120" s="170">
        <f>ROUNDDOWN('RASHODI PROJ. 2023'!M120*1.034,-2)</f>
        <v>0</v>
      </c>
      <c r="N120" s="170">
        <f>ROUNDDOWN('RASHODI PROJ. 2023'!N120*1.034,-2)</f>
        <v>0</v>
      </c>
      <c r="O120" s="170">
        <f>ROUNDDOWN('RASHODI PROJ. 2023'!O120*1.034,-2)</f>
        <v>0</v>
      </c>
      <c r="P120" s="170">
        <f>ROUNDDOWN('RASHODI PROJ. 2023'!P120*1.034,-2)</f>
        <v>0</v>
      </c>
      <c r="Q120" s="170">
        <f>ROUNDDOWN('RASHODI PROJ. 2023'!Q120*1.034,-2)</f>
        <v>0</v>
      </c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</row>
    <row r="121" spans="2:32" s="174" customFormat="1" ht="35.1" customHeight="1">
      <c r="B121" s="175">
        <v>4231</v>
      </c>
      <c r="C121" s="176" t="s">
        <v>27</v>
      </c>
      <c r="D121" s="177">
        <f>ROUNDDOWN('RASHODI PROJ. 2023'!D121*1.034,-2)</f>
        <v>0</v>
      </c>
      <c r="E121" s="179">
        <f>ROUNDDOWN('RASHODI PROJ. 2023'!E121*1.034,-2)</f>
        <v>0</v>
      </c>
      <c r="F121" s="179">
        <f>ROUNDDOWN('RASHODI PROJ. 2023'!F121*1.034,-2)</f>
        <v>0</v>
      </c>
      <c r="G121" s="177">
        <f>ROUNDDOWN('RASHODI PROJ. 2023'!G121*1.034,-2)</f>
        <v>0</v>
      </c>
      <c r="H121" s="179">
        <f>ROUNDDOWN('RASHODI PROJ. 2023'!H121*1.034,-2)</f>
        <v>0</v>
      </c>
      <c r="I121" s="179">
        <f>ROUNDDOWN('RASHODI PROJ. 2023'!I121*1.034,-2)</f>
        <v>0</v>
      </c>
      <c r="J121" s="179">
        <f>ROUNDDOWN('RASHODI PROJ. 2023'!J121*1.034,-2)</f>
        <v>0</v>
      </c>
      <c r="K121" s="179">
        <f>ROUNDDOWN('RASHODI PROJ. 2023'!K121*1.034,-2)</f>
        <v>0</v>
      </c>
      <c r="L121" s="179">
        <f>ROUNDDOWN('RASHODI PROJ. 2023'!L121*1.034,-2)</f>
        <v>0</v>
      </c>
      <c r="M121" s="179">
        <f>ROUNDDOWN('RASHODI PROJ. 2023'!M121*1.034,-2)</f>
        <v>0</v>
      </c>
      <c r="N121" s="179">
        <f>ROUNDDOWN('RASHODI PROJ. 2023'!N121*1.034,-2)</f>
        <v>0</v>
      </c>
      <c r="O121" s="179">
        <f>ROUNDDOWN('RASHODI PROJ. 2023'!O121*1.034,-2)</f>
        <v>0</v>
      </c>
      <c r="P121" s="179">
        <f>ROUNDDOWN('RASHODI PROJ. 2023'!P121*1.034,-2)</f>
        <v>0</v>
      </c>
      <c r="Q121" s="179">
        <f>ROUNDDOWN('RASHODI PROJ. 2023'!Q121*1.034,-2)</f>
        <v>0</v>
      </c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1"/>
      <c r="AD121" s="181"/>
      <c r="AE121" s="181"/>
      <c r="AF121" s="181"/>
    </row>
    <row r="122" spans="2:32" s="167" customFormat="1" ht="35.1" customHeight="1">
      <c r="B122" s="168">
        <v>424</v>
      </c>
      <c r="C122" s="169" t="s">
        <v>138</v>
      </c>
      <c r="D122" s="170">
        <f>ROUNDDOWN('RASHODI PROJ. 2023'!D122*1.034,-2)</f>
        <v>9600</v>
      </c>
      <c r="E122" s="170">
        <f>ROUNDDOWN('RASHODI PROJ. 2023'!E122*1.034,-2)</f>
        <v>0</v>
      </c>
      <c r="F122" s="170">
        <f>ROUNDDOWN('RASHODI PROJ. 2023'!F122*1.034,-2)</f>
        <v>4200</v>
      </c>
      <c r="G122" s="171">
        <f>ROUNDDOWN('RASHODI PROJ. 2023'!G122*1.034,-2)</f>
        <v>5300</v>
      </c>
      <c r="H122" s="170">
        <f>ROUNDDOWN('RASHODI PROJ. 2023'!H122*1.034,-2)</f>
        <v>0</v>
      </c>
      <c r="I122" s="170">
        <f>ROUNDDOWN('RASHODI PROJ. 2023'!I122*1.034,-2)</f>
        <v>0</v>
      </c>
      <c r="J122" s="170">
        <f>ROUNDDOWN('RASHODI PROJ. 2023'!J122*1.034,-2)</f>
        <v>5300</v>
      </c>
      <c r="K122" s="170">
        <f>ROUNDDOWN('RASHODI PROJ. 2023'!K122*1.034,-2)</f>
        <v>0</v>
      </c>
      <c r="L122" s="170">
        <f>ROUNDDOWN('RASHODI PROJ. 2023'!L122*1.034,-2)</f>
        <v>0</v>
      </c>
      <c r="M122" s="170">
        <f>ROUNDDOWN('RASHODI PROJ. 2023'!M122*1.034,-2)</f>
        <v>0</v>
      </c>
      <c r="N122" s="170">
        <f>ROUNDDOWN('RASHODI PROJ. 2023'!N122*1.034,-2)</f>
        <v>0</v>
      </c>
      <c r="O122" s="170">
        <f>ROUNDDOWN('RASHODI PROJ. 2023'!O122*1.034,-2)</f>
        <v>0</v>
      </c>
      <c r="P122" s="170">
        <f>ROUNDDOWN('RASHODI PROJ. 2023'!P122*1.034,-2)</f>
        <v>0</v>
      </c>
      <c r="Q122" s="170">
        <f>ROUNDDOWN('RASHODI PROJ. 2023'!Q122*1.034,-2)</f>
        <v>0</v>
      </c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</row>
    <row r="123" spans="2:32" s="174" customFormat="1" ht="35.1" customHeight="1">
      <c r="B123" s="175">
        <v>4241</v>
      </c>
      <c r="C123" s="176" t="s">
        <v>110</v>
      </c>
      <c r="D123" s="177">
        <f>ROUNDDOWN('RASHODI PROJ. 2023'!D123*1.034,-2)</f>
        <v>9600</v>
      </c>
      <c r="E123" s="178">
        <f>ROUNDDOWN('RASHODI PROJ. 2023'!E123*1.034,-2)</f>
        <v>0</v>
      </c>
      <c r="F123" s="178">
        <f>ROUNDDOWN('RASHODI PROJ. 2023'!F123*1.034,-2)</f>
        <v>4200</v>
      </c>
      <c r="G123" s="177">
        <f>ROUNDDOWN('RASHODI PROJ. 2023'!G123*1.034,-2)</f>
        <v>5300</v>
      </c>
      <c r="H123" s="179">
        <f>ROUNDDOWN('RASHODI PROJ. 2023'!H123*1.034,-2)</f>
        <v>0</v>
      </c>
      <c r="I123" s="179">
        <f>ROUNDDOWN('RASHODI PROJ. 2023'!I123*1.034,-2)</f>
        <v>0</v>
      </c>
      <c r="J123" s="179">
        <f>ROUNDDOWN('RASHODI PROJ. 2023'!J123*1.034,-2)</f>
        <v>5300</v>
      </c>
      <c r="K123" s="179">
        <f>ROUNDDOWN('RASHODI PROJ. 2023'!K123*1.034,-2)</f>
        <v>0</v>
      </c>
      <c r="L123" s="179">
        <f>ROUNDDOWN('RASHODI PROJ. 2023'!L123*1.034,-2)</f>
        <v>0</v>
      </c>
      <c r="M123" s="179">
        <f>ROUNDDOWN('RASHODI PROJ. 2023'!M123*1.034,-2)</f>
        <v>0</v>
      </c>
      <c r="N123" s="179">
        <f>ROUNDDOWN('RASHODI PROJ. 2023'!N123*1.034,-2)</f>
        <v>0</v>
      </c>
      <c r="O123" s="179">
        <f>ROUNDDOWN('RASHODI PROJ. 2023'!O123*1.034,-2)</f>
        <v>0</v>
      </c>
      <c r="P123" s="179">
        <f>ROUNDDOWN('RASHODI PROJ. 2023'!P123*1.034,-2)</f>
        <v>0</v>
      </c>
      <c r="Q123" s="179">
        <f>ROUNDDOWN('RASHODI PROJ. 2023'!Q123*1.034,-2)</f>
        <v>0</v>
      </c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1"/>
      <c r="AD123" s="181"/>
      <c r="AE123" s="181"/>
      <c r="AF123" s="181"/>
    </row>
    <row r="124" spans="2:32" s="167" customFormat="1" ht="35.1" customHeight="1">
      <c r="B124" s="168">
        <v>426</v>
      </c>
      <c r="C124" s="169" t="s">
        <v>139</v>
      </c>
      <c r="D124" s="170">
        <f>ROUNDDOWN('RASHODI PROJ. 2023'!D124*1.034,-2)</f>
        <v>0</v>
      </c>
      <c r="E124" s="170">
        <f>ROUNDDOWN('RASHODI PROJ. 2023'!E124*1.034,-2)</f>
        <v>0</v>
      </c>
      <c r="F124" s="170">
        <f>ROUNDDOWN('RASHODI PROJ. 2023'!F124*1.034,-2)</f>
        <v>0</v>
      </c>
      <c r="G124" s="171">
        <f>ROUNDDOWN('RASHODI PROJ. 2023'!G124*1.034,-2)</f>
        <v>0</v>
      </c>
      <c r="H124" s="170">
        <f>ROUNDDOWN('RASHODI PROJ. 2023'!H124*1.034,-2)</f>
        <v>0</v>
      </c>
      <c r="I124" s="170">
        <f>ROUNDDOWN('RASHODI PROJ. 2023'!I124*1.034,-2)</f>
        <v>0</v>
      </c>
      <c r="J124" s="170">
        <f>ROUNDDOWN('RASHODI PROJ. 2023'!J124*1.034,-2)</f>
        <v>0</v>
      </c>
      <c r="K124" s="170">
        <f>ROUNDDOWN('RASHODI PROJ. 2023'!K124*1.034,-2)</f>
        <v>0</v>
      </c>
      <c r="L124" s="170">
        <f>ROUNDDOWN('RASHODI PROJ. 2023'!L124*1.034,-2)</f>
        <v>0</v>
      </c>
      <c r="M124" s="170">
        <f>ROUNDDOWN('RASHODI PROJ. 2023'!M124*1.034,-2)</f>
        <v>0</v>
      </c>
      <c r="N124" s="170">
        <f>ROUNDDOWN('RASHODI PROJ. 2023'!N124*1.034,-2)</f>
        <v>0</v>
      </c>
      <c r="O124" s="170">
        <f>ROUNDDOWN('RASHODI PROJ. 2023'!O124*1.034,-2)</f>
        <v>0</v>
      </c>
      <c r="P124" s="170">
        <f>ROUNDDOWN('RASHODI PROJ. 2023'!P124*1.034,-2)</f>
        <v>0</v>
      </c>
      <c r="Q124" s="170">
        <f>ROUNDDOWN('RASHODI PROJ. 2023'!Q124*1.034,-2)</f>
        <v>0</v>
      </c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</row>
    <row r="125" spans="2:32" s="174" customFormat="1" ht="35.1" customHeight="1">
      <c r="B125" s="175">
        <v>4262</v>
      </c>
      <c r="C125" s="176" t="s">
        <v>28</v>
      </c>
      <c r="D125" s="177">
        <f>ROUNDDOWN('RASHODI PROJ. 2023'!D125*1.034,-2)</f>
        <v>0</v>
      </c>
      <c r="E125" s="178">
        <f>ROUNDDOWN('RASHODI PROJ. 2023'!E125*1.034,-2)</f>
        <v>0</v>
      </c>
      <c r="F125" s="178">
        <f>ROUNDDOWN('RASHODI PROJ. 2023'!F125*1.034,-2)</f>
        <v>0</v>
      </c>
      <c r="G125" s="177">
        <f>ROUNDDOWN('RASHODI PROJ. 2023'!G125*1.034,-2)</f>
        <v>0</v>
      </c>
      <c r="H125" s="179">
        <f>ROUNDDOWN('RASHODI PROJ. 2023'!H125*1.034,-2)</f>
        <v>0</v>
      </c>
      <c r="I125" s="179">
        <f>ROUNDDOWN('RASHODI PROJ. 2023'!I125*1.034,-2)</f>
        <v>0</v>
      </c>
      <c r="J125" s="179">
        <f>ROUNDDOWN('RASHODI PROJ. 2023'!J125*1.034,-2)</f>
        <v>0</v>
      </c>
      <c r="K125" s="179">
        <f>ROUNDDOWN('RASHODI PROJ. 2023'!K125*1.034,-2)</f>
        <v>0</v>
      </c>
      <c r="L125" s="179">
        <f>ROUNDDOWN('RASHODI PROJ. 2023'!L125*1.034,-2)</f>
        <v>0</v>
      </c>
      <c r="M125" s="179">
        <f>ROUNDDOWN('RASHODI PROJ. 2023'!M125*1.034,-2)</f>
        <v>0</v>
      </c>
      <c r="N125" s="179">
        <f>ROUNDDOWN('RASHODI PROJ. 2023'!N125*1.034,-2)</f>
        <v>0</v>
      </c>
      <c r="O125" s="179">
        <f>ROUNDDOWN('RASHODI PROJ. 2023'!O125*1.034,-2)</f>
        <v>0</v>
      </c>
      <c r="P125" s="179">
        <f>ROUNDDOWN('RASHODI PROJ. 2023'!P125*1.034,-2)</f>
        <v>0</v>
      </c>
      <c r="Q125" s="179">
        <f>ROUNDDOWN('RASHODI PROJ. 2023'!Q125*1.034,-2)</f>
        <v>0</v>
      </c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1"/>
      <c r="AD125" s="181"/>
      <c r="AE125" s="181"/>
      <c r="AF125" s="181"/>
    </row>
    <row r="126" spans="2:32" s="167" customFormat="1" ht="35.1" customHeight="1">
      <c r="B126" s="168">
        <v>43</v>
      </c>
      <c r="C126" s="169" t="s">
        <v>140</v>
      </c>
      <c r="D126" s="170">
        <f>ROUNDDOWN('RASHODI PROJ. 2023'!D126*1.034,-2)</f>
        <v>0</v>
      </c>
      <c r="E126" s="170">
        <f>ROUNDDOWN('RASHODI PROJ. 2023'!E126*1.034,-2)</f>
        <v>0</v>
      </c>
      <c r="F126" s="170">
        <f>ROUNDDOWN('RASHODI PROJ. 2023'!F126*1.034,-2)</f>
        <v>0</v>
      </c>
      <c r="G126" s="171">
        <f>ROUNDDOWN('RASHODI PROJ. 2023'!G126*1.034,-2)</f>
        <v>0</v>
      </c>
      <c r="H126" s="170">
        <f>ROUNDDOWN('RASHODI PROJ. 2023'!H126*1.034,-2)</f>
        <v>0</v>
      </c>
      <c r="I126" s="170">
        <f>ROUNDDOWN('RASHODI PROJ. 2023'!I126*1.034,-2)</f>
        <v>0</v>
      </c>
      <c r="J126" s="170">
        <f>ROUNDDOWN('RASHODI PROJ. 2023'!J126*1.034,-2)</f>
        <v>0</v>
      </c>
      <c r="K126" s="170">
        <f>ROUNDDOWN('RASHODI PROJ. 2023'!K126*1.034,-2)</f>
        <v>0</v>
      </c>
      <c r="L126" s="170">
        <f>ROUNDDOWN('RASHODI PROJ. 2023'!L126*1.034,-2)</f>
        <v>0</v>
      </c>
      <c r="M126" s="170">
        <f>ROUNDDOWN('RASHODI PROJ. 2023'!M126*1.034,-2)</f>
        <v>0</v>
      </c>
      <c r="N126" s="170">
        <f>ROUNDDOWN('RASHODI PROJ. 2023'!N126*1.034,-2)</f>
        <v>0</v>
      </c>
      <c r="O126" s="170">
        <f>ROUNDDOWN('RASHODI PROJ. 2023'!O126*1.034,-2)</f>
        <v>0</v>
      </c>
      <c r="P126" s="170">
        <f>ROUNDDOWN('RASHODI PROJ. 2023'!P126*1.034,-2)</f>
        <v>0</v>
      </c>
      <c r="Q126" s="170">
        <f>ROUNDDOWN('RASHODI PROJ. 2023'!Q126*1.034,-2)</f>
        <v>0</v>
      </c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</row>
    <row r="127" spans="2:32" s="167" customFormat="1" ht="35.1" customHeight="1">
      <c r="B127" s="168">
        <v>431</v>
      </c>
      <c r="C127" s="169" t="s">
        <v>141</v>
      </c>
      <c r="D127" s="170">
        <f>ROUNDDOWN('RASHODI PROJ. 2023'!D127*1.034,-2)</f>
        <v>0</v>
      </c>
      <c r="E127" s="170">
        <f>ROUNDDOWN('RASHODI PROJ. 2023'!E127*1.034,-2)</f>
        <v>0</v>
      </c>
      <c r="F127" s="170">
        <f>ROUNDDOWN('RASHODI PROJ. 2023'!F127*1.034,-2)</f>
        <v>0</v>
      </c>
      <c r="G127" s="171">
        <f>ROUNDDOWN('RASHODI PROJ. 2023'!G127*1.034,-2)</f>
        <v>0</v>
      </c>
      <c r="H127" s="170">
        <f>ROUNDDOWN('RASHODI PROJ. 2023'!H127*1.034,-2)</f>
        <v>0</v>
      </c>
      <c r="I127" s="170">
        <f>ROUNDDOWN('RASHODI PROJ. 2023'!I127*1.034,-2)</f>
        <v>0</v>
      </c>
      <c r="J127" s="170">
        <f>ROUNDDOWN('RASHODI PROJ. 2023'!J127*1.034,-2)</f>
        <v>0</v>
      </c>
      <c r="K127" s="170">
        <f>ROUNDDOWN('RASHODI PROJ. 2023'!K127*1.034,-2)</f>
        <v>0</v>
      </c>
      <c r="L127" s="170">
        <f>ROUNDDOWN('RASHODI PROJ. 2023'!L127*1.034,-2)</f>
        <v>0</v>
      </c>
      <c r="M127" s="170">
        <f>ROUNDDOWN('RASHODI PROJ. 2023'!M127*1.034,-2)</f>
        <v>0</v>
      </c>
      <c r="N127" s="170">
        <f>ROUNDDOWN('RASHODI PROJ. 2023'!N127*1.034,-2)</f>
        <v>0</v>
      </c>
      <c r="O127" s="170">
        <f>ROUNDDOWN('RASHODI PROJ. 2023'!O127*1.034,-2)</f>
        <v>0</v>
      </c>
      <c r="P127" s="170">
        <f>ROUNDDOWN('RASHODI PROJ. 2023'!P127*1.034,-2)</f>
        <v>0</v>
      </c>
      <c r="Q127" s="170">
        <f>ROUNDDOWN('RASHODI PROJ. 2023'!Q127*1.034,-2)</f>
        <v>0</v>
      </c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</row>
    <row r="128" spans="2:32" s="174" customFormat="1" ht="35.1" customHeight="1">
      <c r="B128" s="175">
        <v>4312</v>
      </c>
      <c r="C128" s="176" t="s">
        <v>29</v>
      </c>
      <c r="D128" s="177">
        <f>ROUNDDOWN('RASHODI PROJ. 2023'!D128*1.034,-2)</f>
        <v>0</v>
      </c>
      <c r="E128" s="178">
        <f>ROUNDDOWN('RASHODI PROJ. 2023'!E128*1.034,-2)</f>
        <v>0</v>
      </c>
      <c r="F128" s="178">
        <f>ROUNDDOWN('RASHODI PROJ. 2023'!F128*1.034,-2)</f>
        <v>0</v>
      </c>
      <c r="G128" s="177">
        <f>ROUNDDOWN('RASHODI PROJ. 2023'!G128*1.034,-2)</f>
        <v>0</v>
      </c>
      <c r="H128" s="179">
        <f>ROUNDDOWN('RASHODI PROJ. 2023'!H128*1.034,-2)</f>
        <v>0</v>
      </c>
      <c r="I128" s="179">
        <f>ROUNDDOWN('RASHODI PROJ. 2023'!I128*1.034,-2)</f>
        <v>0</v>
      </c>
      <c r="J128" s="179">
        <f>ROUNDDOWN('RASHODI PROJ. 2023'!J128*1.034,-2)</f>
        <v>0</v>
      </c>
      <c r="K128" s="179">
        <f>ROUNDDOWN('RASHODI PROJ. 2023'!K128*1.034,-2)</f>
        <v>0</v>
      </c>
      <c r="L128" s="179">
        <f>ROUNDDOWN('RASHODI PROJ. 2023'!L128*1.034,-2)</f>
        <v>0</v>
      </c>
      <c r="M128" s="179">
        <f>ROUNDDOWN('RASHODI PROJ. 2023'!M128*1.034,-2)</f>
        <v>0</v>
      </c>
      <c r="N128" s="179">
        <f>ROUNDDOWN('RASHODI PROJ. 2023'!N128*1.034,-2)</f>
        <v>0</v>
      </c>
      <c r="O128" s="179">
        <f>ROUNDDOWN('RASHODI PROJ. 2023'!O128*1.034,-2)</f>
        <v>0</v>
      </c>
      <c r="P128" s="179">
        <f>ROUNDDOWN('RASHODI PROJ. 2023'!P128*1.034,-2)</f>
        <v>0</v>
      </c>
      <c r="Q128" s="179">
        <f>ROUNDDOWN('RASHODI PROJ. 2023'!Q128*1.034,-2)</f>
        <v>0</v>
      </c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1"/>
      <c r="AD128" s="181"/>
      <c r="AE128" s="181"/>
      <c r="AF128" s="181"/>
    </row>
    <row r="129" spans="1:33" s="167" customFormat="1" ht="35.1" customHeight="1">
      <c r="B129" s="168">
        <v>45</v>
      </c>
      <c r="C129" s="169" t="s">
        <v>142</v>
      </c>
      <c r="D129" s="170">
        <f>ROUNDDOWN('RASHODI PROJ. 2023'!D129*1.034,-2)</f>
        <v>0</v>
      </c>
      <c r="E129" s="170">
        <f>ROUNDDOWN('RASHODI PROJ. 2023'!E129*1.034,-2)</f>
        <v>0</v>
      </c>
      <c r="F129" s="170">
        <f>ROUNDDOWN('RASHODI PROJ. 2023'!F129*1.034,-2)</f>
        <v>0</v>
      </c>
      <c r="G129" s="171">
        <f>ROUNDDOWN('RASHODI PROJ. 2023'!G129*1.034,-2)</f>
        <v>0</v>
      </c>
      <c r="H129" s="170">
        <f>ROUNDDOWN('RASHODI PROJ. 2023'!H129*1.034,-2)</f>
        <v>0</v>
      </c>
      <c r="I129" s="170">
        <f>ROUNDDOWN('RASHODI PROJ. 2023'!I129*1.034,-2)</f>
        <v>0</v>
      </c>
      <c r="J129" s="170">
        <f>ROUNDDOWN('RASHODI PROJ. 2023'!J129*1.034,-2)</f>
        <v>0</v>
      </c>
      <c r="K129" s="170">
        <f>ROUNDDOWN('RASHODI PROJ. 2023'!K129*1.034,-2)</f>
        <v>0</v>
      </c>
      <c r="L129" s="170">
        <f>ROUNDDOWN('RASHODI PROJ. 2023'!L129*1.034,-2)</f>
        <v>0</v>
      </c>
      <c r="M129" s="170">
        <f>ROUNDDOWN('RASHODI PROJ. 2023'!M129*1.034,-2)</f>
        <v>0</v>
      </c>
      <c r="N129" s="170">
        <f>ROUNDDOWN('RASHODI PROJ. 2023'!N129*1.034,-2)</f>
        <v>0</v>
      </c>
      <c r="O129" s="170">
        <f>ROUNDDOWN('RASHODI PROJ. 2023'!O129*1.034,-2)</f>
        <v>0</v>
      </c>
      <c r="P129" s="170">
        <f>ROUNDDOWN('RASHODI PROJ. 2023'!P129*1.034,-2)</f>
        <v>0</v>
      </c>
      <c r="Q129" s="170">
        <f>ROUNDDOWN('RASHODI PROJ. 2023'!Q129*1.034,-2)</f>
        <v>0</v>
      </c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</row>
    <row r="130" spans="1:33" s="174" customFormat="1" ht="35.1" customHeight="1">
      <c r="B130" s="175" t="s">
        <v>143</v>
      </c>
      <c r="C130" s="176" t="s">
        <v>111</v>
      </c>
      <c r="D130" s="177">
        <f>ROUNDDOWN('RASHODI PROJ. 2023'!D130*1.034,-2)</f>
        <v>0</v>
      </c>
      <c r="E130" s="178">
        <f>ROUNDDOWN('RASHODI PROJ. 2023'!E130*1.034,-2)</f>
        <v>0</v>
      </c>
      <c r="F130" s="178">
        <f>ROUNDDOWN('RASHODI PROJ. 2023'!F130*1.034,-2)</f>
        <v>0</v>
      </c>
      <c r="G130" s="177">
        <f>ROUNDDOWN('RASHODI PROJ. 2023'!G130*1.034,-2)</f>
        <v>0</v>
      </c>
      <c r="H130" s="179">
        <f>ROUNDDOWN('RASHODI PROJ. 2023'!H130*1.034,-2)</f>
        <v>0</v>
      </c>
      <c r="I130" s="179">
        <f>ROUNDDOWN('RASHODI PROJ. 2023'!I130*1.034,-2)</f>
        <v>0</v>
      </c>
      <c r="J130" s="179">
        <f>ROUNDDOWN('RASHODI PROJ. 2023'!J130*1.034,-2)</f>
        <v>0</v>
      </c>
      <c r="K130" s="179">
        <f>ROUNDDOWN('RASHODI PROJ. 2023'!K130*1.034,-2)</f>
        <v>0</v>
      </c>
      <c r="L130" s="179">
        <f>ROUNDDOWN('RASHODI PROJ. 2023'!L130*1.034,-2)</f>
        <v>0</v>
      </c>
      <c r="M130" s="179">
        <f>ROUNDDOWN('RASHODI PROJ. 2023'!M130*1.034,-2)</f>
        <v>0</v>
      </c>
      <c r="N130" s="179">
        <f>ROUNDDOWN('RASHODI PROJ. 2023'!N130*1.034,-2)</f>
        <v>0</v>
      </c>
      <c r="O130" s="179">
        <f>ROUNDDOWN('RASHODI PROJ. 2023'!O130*1.034,-2)</f>
        <v>0</v>
      </c>
      <c r="P130" s="179">
        <f>ROUNDDOWN('RASHODI PROJ. 2023'!P130*1.034,-2)</f>
        <v>0</v>
      </c>
      <c r="Q130" s="179">
        <f>ROUNDDOWN('RASHODI PROJ. 2023'!Q130*1.034,-2)</f>
        <v>0</v>
      </c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1"/>
      <c r="AD130" s="181"/>
      <c r="AE130" s="181"/>
      <c r="AF130" s="181"/>
    </row>
    <row r="131" spans="1:33" s="174" customFormat="1" ht="35.1" customHeight="1">
      <c r="B131" s="175" t="s">
        <v>144</v>
      </c>
      <c r="C131" s="176" t="s">
        <v>112</v>
      </c>
      <c r="D131" s="177">
        <f>ROUNDDOWN('RASHODI PROJ. 2023'!D131*1.034,-2)</f>
        <v>0</v>
      </c>
      <c r="E131" s="178">
        <f>ROUNDDOWN('RASHODI PROJ. 2023'!E131*1.034,-2)</f>
        <v>0</v>
      </c>
      <c r="F131" s="178">
        <f>ROUNDDOWN('RASHODI PROJ. 2023'!F131*1.034,-2)</f>
        <v>0</v>
      </c>
      <c r="G131" s="177">
        <f>ROUNDDOWN('RASHODI PROJ. 2023'!G131*1.034,-2)</f>
        <v>0</v>
      </c>
      <c r="H131" s="179">
        <f>ROUNDDOWN('RASHODI PROJ. 2023'!H131*1.034,-2)</f>
        <v>0</v>
      </c>
      <c r="I131" s="179">
        <f>ROUNDDOWN('RASHODI PROJ. 2023'!I131*1.034,-2)</f>
        <v>0</v>
      </c>
      <c r="J131" s="179">
        <f>ROUNDDOWN('RASHODI PROJ. 2023'!J131*1.034,-2)</f>
        <v>0</v>
      </c>
      <c r="K131" s="179">
        <f>ROUNDDOWN('RASHODI PROJ. 2023'!K131*1.034,-2)</f>
        <v>0</v>
      </c>
      <c r="L131" s="179">
        <f>ROUNDDOWN('RASHODI PROJ. 2023'!L131*1.034,-2)</f>
        <v>0</v>
      </c>
      <c r="M131" s="179">
        <f>ROUNDDOWN('RASHODI PROJ. 2023'!M131*1.034,-2)</f>
        <v>0</v>
      </c>
      <c r="N131" s="179">
        <f>ROUNDDOWN('RASHODI PROJ. 2023'!N131*1.034,-2)</f>
        <v>0</v>
      </c>
      <c r="O131" s="179">
        <f>ROUNDDOWN('RASHODI PROJ. 2023'!O131*1.034,-2)</f>
        <v>0</v>
      </c>
      <c r="P131" s="179">
        <f>ROUNDDOWN('RASHODI PROJ. 2023'!P131*1.034,-2)</f>
        <v>0</v>
      </c>
      <c r="Q131" s="179">
        <f>ROUNDDOWN('RASHODI PROJ. 2023'!Q131*1.034,-2)</f>
        <v>0</v>
      </c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1"/>
      <c r="AD131" s="181"/>
      <c r="AE131" s="181"/>
      <c r="AF131" s="181"/>
    </row>
    <row r="132" spans="1:33" s="174" customFormat="1" ht="35.1" customHeight="1">
      <c r="B132" s="175" t="s">
        <v>115</v>
      </c>
      <c r="C132" s="176" t="s">
        <v>113</v>
      </c>
      <c r="D132" s="177">
        <f>ROUNDDOWN('RASHODI PROJ. 2023'!D132*1.034,-2)</f>
        <v>0</v>
      </c>
      <c r="E132" s="178">
        <f>ROUNDDOWN('RASHODI PROJ. 2023'!E132*1.034,-2)</f>
        <v>0</v>
      </c>
      <c r="F132" s="178">
        <f>ROUNDDOWN('RASHODI PROJ. 2023'!F132*1.034,-2)</f>
        <v>0</v>
      </c>
      <c r="G132" s="177">
        <f>ROUNDDOWN('RASHODI PROJ. 2023'!G132*1.034,-2)</f>
        <v>0</v>
      </c>
      <c r="H132" s="179">
        <f>ROUNDDOWN('RASHODI PROJ. 2023'!H132*1.034,-2)</f>
        <v>0</v>
      </c>
      <c r="I132" s="179">
        <f>ROUNDDOWN('RASHODI PROJ. 2023'!I132*1.034,-2)</f>
        <v>0</v>
      </c>
      <c r="J132" s="179">
        <f>ROUNDDOWN('RASHODI PROJ. 2023'!J132*1.034,-2)</f>
        <v>0</v>
      </c>
      <c r="K132" s="179">
        <f>ROUNDDOWN('RASHODI PROJ. 2023'!K132*1.034,-2)</f>
        <v>0</v>
      </c>
      <c r="L132" s="179">
        <f>ROUNDDOWN('RASHODI PROJ. 2023'!L132*1.034,-2)</f>
        <v>0</v>
      </c>
      <c r="M132" s="179">
        <f>ROUNDDOWN('RASHODI PROJ. 2023'!M132*1.034,-2)</f>
        <v>0</v>
      </c>
      <c r="N132" s="179">
        <f>ROUNDDOWN('RASHODI PROJ. 2023'!N132*1.034,-2)</f>
        <v>0</v>
      </c>
      <c r="O132" s="179">
        <f>ROUNDDOWN('RASHODI PROJ. 2023'!O132*1.034,-2)</f>
        <v>0</v>
      </c>
      <c r="P132" s="179">
        <f>ROUNDDOWN('RASHODI PROJ. 2023'!P132*1.034,-2)</f>
        <v>0</v>
      </c>
      <c r="Q132" s="179">
        <f>ROUNDDOWN('RASHODI PROJ. 2023'!Q132*1.034,-2)</f>
        <v>0</v>
      </c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1"/>
      <c r="AD132" s="181"/>
      <c r="AE132" s="181"/>
      <c r="AF132" s="181"/>
    </row>
    <row r="133" spans="1:33" s="174" customFormat="1" ht="35.1" customHeight="1" thickBot="1">
      <c r="B133" s="188" t="s">
        <v>145</v>
      </c>
      <c r="C133" s="189" t="s">
        <v>114</v>
      </c>
      <c r="D133" s="177">
        <f>ROUNDDOWN('RASHODI PROJ. 2023'!D133*1.034,-2)</f>
        <v>0</v>
      </c>
      <c r="E133" s="190">
        <f>ROUNDDOWN('RASHODI PROJ. 2023'!E133*1.034,-2)</f>
        <v>0</v>
      </c>
      <c r="F133" s="190">
        <f>ROUNDDOWN('RASHODI PROJ. 2023'!F133*1.034,-2)</f>
        <v>0</v>
      </c>
      <c r="G133" s="191">
        <f>ROUNDDOWN('RASHODI PROJ. 2023'!G133*1.034,-2)</f>
        <v>0</v>
      </c>
      <c r="H133" s="179">
        <f>ROUNDDOWN('RASHODI PROJ. 2023'!H133*1.034,-2)</f>
        <v>0</v>
      </c>
      <c r="I133" s="179">
        <f>ROUNDDOWN('RASHODI PROJ. 2023'!I133*1.034,-2)</f>
        <v>0</v>
      </c>
      <c r="J133" s="179">
        <f>ROUNDDOWN('RASHODI PROJ. 2023'!J133*1.034,-2)</f>
        <v>0</v>
      </c>
      <c r="K133" s="179">
        <f>ROUNDDOWN('RASHODI PROJ. 2023'!K133*1.034,-2)</f>
        <v>0</v>
      </c>
      <c r="L133" s="179">
        <f>ROUNDDOWN('RASHODI PROJ. 2023'!L133*1.034,-2)</f>
        <v>0</v>
      </c>
      <c r="M133" s="179">
        <f>ROUNDDOWN('RASHODI PROJ. 2023'!M133*1.034,-2)</f>
        <v>0</v>
      </c>
      <c r="N133" s="179">
        <f>ROUNDDOWN('RASHODI PROJ. 2023'!N133*1.034,-2)</f>
        <v>0</v>
      </c>
      <c r="O133" s="179">
        <f>ROUNDDOWN('RASHODI PROJ. 2023'!O133*1.034,-2)</f>
        <v>0</v>
      </c>
      <c r="P133" s="179">
        <f>ROUNDDOWN('RASHODI PROJ. 2023'!P133*1.034,-2)</f>
        <v>0</v>
      </c>
      <c r="Q133" s="179">
        <f>ROUNDDOWN('RASHODI PROJ. 2023'!Q133*1.034,-2)</f>
        <v>0</v>
      </c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1"/>
      <c r="AD133" s="181"/>
      <c r="AE133" s="181"/>
      <c r="AF133" s="181"/>
      <c r="AG133" s="182"/>
    </row>
    <row r="134" spans="1:33" s="174" customFormat="1" ht="35.1" customHeight="1" thickTop="1">
      <c r="B134" s="39" t="s">
        <v>370</v>
      </c>
      <c r="C134" s="40" t="s">
        <v>371</v>
      </c>
      <c r="D134" s="145">
        <f>ROUNDDOWN('RASHODI PROJ. 2023'!D134*1.034,-2)</f>
        <v>0</v>
      </c>
      <c r="E134" s="145">
        <f>ROUNDDOWN('RASHODI PROJ. 2023'!E134*1.034,-2)</f>
        <v>0</v>
      </c>
      <c r="F134" s="145">
        <f>ROUNDDOWN('RASHODI PROJ. 2023'!F134*1.034,-2)</f>
        <v>0</v>
      </c>
      <c r="G134" s="32">
        <f>ROUNDDOWN('RASHODI PROJ. 2023'!G134*1.034,-2)</f>
        <v>0</v>
      </c>
      <c r="H134" s="145">
        <f>ROUNDDOWN('RASHODI PROJ. 2023'!H134*1.034,-2)</f>
        <v>0</v>
      </c>
      <c r="I134" s="145">
        <f>ROUNDDOWN('RASHODI PROJ. 2023'!I134*1.034,-2)</f>
        <v>0</v>
      </c>
      <c r="J134" s="145">
        <f>ROUNDDOWN('RASHODI PROJ. 2023'!J134*1.034,-2)</f>
        <v>0</v>
      </c>
      <c r="K134" s="145">
        <f>ROUNDDOWN('RASHODI PROJ. 2023'!K134*1.034,-2)</f>
        <v>0</v>
      </c>
      <c r="L134" s="145">
        <f>ROUNDDOWN('RASHODI PROJ. 2023'!L134*1.034,-2)</f>
        <v>0</v>
      </c>
      <c r="M134" s="145">
        <f>ROUNDDOWN('RASHODI PROJ. 2023'!M134*1.034,-2)</f>
        <v>0</v>
      </c>
      <c r="N134" s="145">
        <f>ROUNDDOWN('RASHODI PROJ. 2023'!N134*1.034,-2)</f>
        <v>0</v>
      </c>
      <c r="O134" s="145">
        <f>ROUNDDOWN('RASHODI PROJ. 2023'!O134*1.034,-2)</f>
        <v>0</v>
      </c>
      <c r="P134" s="145">
        <f>ROUNDDOWN('RASHODI PROJ. 2023'!P134*1.034,-2)</f>
        <v>0</v>
      </c>
      <c r="Q134" s="145">
        <f>ROUNDDOWN('RASHODI PROJ. 2023'!Q134*1.034,-2)</f>
        <v>0</v>
      </c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1"/>
      <c r="AD134" s="181"/>
      <c r="AE134" s="181"/>
      <c r="AF134" s="181"/>
      <c r="AG134" s="182"/>
    </row>
    <row r="135" spans="1:33" s="174" customFormat="1" ht="35.1" customHeight="1">
      <c r="B135" s="241">
        <v>544</v>
      </c>
      <c r="C135" s="242" t="s">
        <v>372</v>
      </c>
      <c r="D135" s="145">
        <f>ROUNDDOWN('RASHODI PROJ. 2023'!D135*1.034,-2)</f>
        <v>0</v>
      </c>
      <c r="E135" s="145">
        <f>ROUNDDOWN('RASHODI PROJ. 2023'!E135*1.034,-2)</f>
        <v>0</v>
      </c>
      <c r="F135" s="145">
        <f>ROUNDDOWN('RASHODI PROJ. 2023'!F135*1.034,-2)</f>
        <v>0</v>
      </c>
      <c r="G135" s="145">
        <f>ROUNDDOWN('RASHODI PROJ. 2023'!G135*1.034,-2)</f>
        <v>0</v>
      </c>
      <c r="H135" s="145">
        <f>ROUNDDOWN('RASHODI PROJ. 2023'!H135*1.034,-2)</f>
        <v>0</v>
      </c>
      <c r="I135" s="145">
        <f>ROUNDDOWN('RASHODI PROJ. 2023'!I135*1.034,-2)</f>
        <v>0</v>
      </c>
      <c r="J135" s="145">
        <f>ROUNDDOWN('RASHODI PROJ. 2023'!J135*1.034,-2)</f>
        <v>0</v>
      </c>
      <c r="K135" s="145">
        <f>ROUNDDOWN('RASHODI PROJ. 2023'!K135*1.034,-2)</f>
        <v>0</v>
      </c>
      <c r="L135" s="145">
        <f>ROUNDDOWN('RASHODI PROJ. 2023'!L135*1.034,-2)</f>
        <v>0</v>
      </c>
      <c r="M135" s="145">
        <f>ROUNDDOWN('RASHODI PROJ. 2023'!M135*1.034,-2)</f>
        <v>0</v>
      </c>
      <c r="N135" s="145">
        <f>ROUNDDOWN('RASHODI PROJ. 2023'!N135*1.034,-2)</f>
        <v>0</v>
      </c>
      <c r="O135" s="145">
        <f>ROUNDDOWN('RASHODI PROJ. 2023'!O135*1.034,-2)</f>
        <v>0</v>
      </c>
      <c r="P135" s="145">
        <f>ROUNDDOWN('RASHODI PROJ. 2023'!P135*1.034,-2)</f>
        <v>0</v>
      </c>
      <c r="Q135" s="145">
        <f>ROUNDDOWN('RASHODI PROJ. 2023'!Q135*1.034,-2)</f>
        <v>0</v>
      </c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1"/>
      <c r="AD135" s="181"/>
      <c r="AE135" s="181"/>
      <c r="AF135" s="181"/>
      <c r="AG135" s="182"/>
    </row>
    <row r="136" spans="1:33" s="174" customFormat="1" ht="35.1" customHeight="1">
      <c r="B136" s="147">
        <v>5443</v>
      </c>
      <c r="C136" s="148" t="s">
        <v>373</v>
      </c>
      <c r="D136" s="62">
        <f>ROUNDDOWN('RASHODI PROJ. 2023'!D136*1.034,-2)</f>
        <v>0</v>
      </c>
      <c r="E136" s="66">
        <f>ROUNDDOWN('RASHODI PROJ. 2023'!E136*1.034,-2)</f>
        <v>0</v>
      </c>
      <c r="F136" s="160">
        <f>ROUNDDOWN('RASHODI PROJ. 2023'!F136*1.034,-2)</f>
        <v>0</v>
      </c>
      <c r="G136" s="62">
        <f>ROUNDDOWN('RASHODI PROJ. 2023'!G136*1.034,-2)</f>
        <v>0</v>
      </c>
      <c r="H136" s="31">
        <f>ROUNDDOWN('RASHODI PROJ. 2023'!H136*1.034,-2)</f>
        <v>0</v>
      </c>
      <c r="I136" s="31">
        <f>ROUNDDOWN('RASHODI PROJ. 2023'!I136*1.034,-2)</f>
        <v>0</v>
      </c>
      <c r="J136" s="31">
        <f>ROUNDDOWN('RASHODI PROJ. 2023'!J136*1.034,-2)</f>
        <v>0</v>
      </c>
      <c r="K136" s="31">
        <f>ROUNDDOWN('RASHODI PROJ. 2023'!K136*1.034,-2)</f>
        <v>0</v>
      </c>
      <c r="L136" s="31">
        <f>ROUNDDOWN('RASHODI PROJ. 2023'!L136*1.034,-2)</f>
        <v>0</v>
      </c>
      <c r="M136" s="31">
        <f>ROUNDDOWN('RASHODI PROJ. 2023'!M136*1.034,-2)</f>
        <v>0</v>
      </c>
      <c r="N136" s="31">
        <f>ROUNDDOWN('RASHODI PROJ. 2023'!N136*1.034,-2)</f>
        <v>0</v>
      </c>
      <c r="O136" s="31">
        <f>ROUNDDOWN('RASHODI PROJ. 2023'!O136*1.034,-2)</f>
        <v>0</v>
      </c>
      <c r="P136" s="31">
        <f>ROUNDDOWN('RASHODI PROJ. 2023'!P136*1.034,-2)</f>
        <v>0</v>
      </c>
      <c r="Q136" s="31">
        <f>ROUNDDOWN('RASHODI PROJ. 2023'!Q136*1.034,-2)</f>
        <v>0</v>
      </c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1"/>
      <c r="AD136" s="181"/>
      <c r="AE136" s="181"/>
      <c r="AF136" s="181"/>
      <c r="AG136" s="182"/>
    </row>
    <row r="137" spans="1:33" s="174" customFormat="1" ht="35.1" customHeight="1">
      <c r="B137" s="243">
        <v>5445</v>
      </c>
      <c r="C137" s="148" t="s">
        <v>374</v>
      </c>
      <c r="D137" s="62">
        <f>ROUNDDOWN('RASHODI PROJ. 2023'!D137*1.034,-2)</f>
        <v>0</v>
      </c>
      <c r="E137" s="66">
        <f>ROUNDDOWN('RASHODI PROJ. 2023'!E137*1.034,-2)</f>
        <v>0</v>
      </c>
      <c r="F137" s="160">
        <f>ROUNDDOWN('RASHODI PROJ. 2023'!F137*1.034,-2)</f>
        <v>0</v>
      </c>
      <c r="G137" s="62">
        <f>ROUNDDOWN('RASHODI PROJ. 2023'!G137*1.034,-2)</f>
        <v>0</v>
      </c>
      <c r="H137" s="31">
        <f>ROUNDDOWN('RASHODI PROJ. 2023'!H137*1.034,-2)</f>
        <v>0</v>
      </c>
      <c r="I137" s="31">
        <f>ROUNDDOWN('RASHODI PROJ. 2023'!I137*1.034,-2)</f>
        <v>0</v>
      </c>
      <c r="J137" s="31">
        <f>ROUNDDOWN('RASHODI PROJ. 2023'!J137*1.034,-2)</f>
        <v>0</v>
      </c>
      <c r="K137" s="31">
        <f>ROUNDDOWN('RASHODI PROJ. 2023'!K137*1.034,-2)</f>
        <v>0</v>
      </c>
      <c r="L137" s="31">
        <f>ROUNDDOWN('RASHODI PROJ. 2023'!L137*1.034,-2)</f>
        <v>0</v>
      </c>
      <c r="M137" s="31">
        <f>ROUNDDOWN('RASHODI PROJ. 2023'!M137*1.034,-2)</f>
        <v>0</v>
      </c>
      <c r="N137" s="31">
        <f>ROUNDDOWN('RASHODI PROJ. 2023'!N137*1.034,-2)</f>
        <v>0</v>
      </c>
      <c r="O137" s="31">
        <f>ROUNDDOWN('RASHODI PROJ. 2023'!O137*1.034,-2)</f>
        <v>0</v>
      </c>
      <c r="P137" s="31">
        <f>ROUNDDOWN('RASHODI PROJ. 2023'!P137*1.034,-2)</f>
        <v>0</v>
      </c>
      <c r="Q137" s="31">
        <f>ROUNDDOWN('RASHODI PROJ. 2023'!Q137*1.034,-2)</f>
        <v>0</v>
      </c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1"/>
      <c r="AD137" s="181"/>
      <c r="AE137" s="181"/>
      <c r="AF137" s="181"/>
      <c r="AG137" s="182"/>
    </row>
    <row r="138" spans="1:33" s="166" customFormat="1" ht="35.1" customHeight="1">
      <c r="A138" s="321" t="s">
        <v>381</v>
      </c>
      <c r="B138" s="322"/>
      <c r="C138" s="322"/>
      <c r="D138" s="195">
        <f>ROUNDDOWN('RASHODI PROJ. 2023'!D138*1.034,-2)</f>
        <v>81700</v>
      </c>
      <c r="E138" s="195">
        <f>ROUNDDOWN('RASHODI PROJ. 2023'!E138*1.034,-2)</f>
        <v>0</v>
      </c>
      <c r="F138" s="195">
        <f>ROUNDDOWN('RASHODI PROJ. 2023'!F138*1.034,-2)</f>
        <v>81700</v>
      </c>
      <c r="G138" s="195">
        <f>ROUNDDOWN('RASHODI PROJ. 2023'!G138*1.034,-2)</f>
        <v>0</v>
      </c>
      <c r="H138" s="195">
        <f>ROUNDDOWN('RASHODI PROJ. 2023'!H138*1.034,-2)</f>
        <v>0</v>
      </c>
      <c r="I138" s="195">
        <f>ROUNDDOWN('RASHODI PROJ. 2023'!I138*1.034,-2)</f>
        <v>0</v>
      </c>
      <c r="J138" s="195">
        <f>ROUNDDOWN('RASHODI PROJ. 2023'!J138*1.034,-2)</f>
        <v>0</v>
      </c>
      <c r="K138" s="195">
        <f>ROUNDDOWN('RASHODI PROJ. 2023'!K138*1.034,-2)</f>
        <v>0</v>
      </c>
      <c r="L138" s="195">
        <f>ROUNDDOWN('RASHODI PROJ. 2023'!L138*1.034,-2)</f>
        <v>0</v>
      </c>
      <c r="M138" s="195">
        <f>ROUNDDOWN('RASHODI PROJ. 2023'!M138*1.034,-2)</f>
        <v>0</v>
      </c>
      <c r="N138" s="195">
        <f>ROUNDDOWN('RASHODI PROJ. 2023'!N138*1.034,-2)</f>
        <v>0</v>
      </c>
      <c r="O138" s="195">
        <f>ROUNDDOWN('RASHODI PROJ. 2023'!O138*1.034,-2)</f>
        <v>0</v>
      </c>
      <c r="P138" s="195">
        <f>ROUNDDOWN('RASHODI PROJ. 2023'!P138*1.034,-2)</f>
        <v>0</v>
      </c>
      <c r="Q138" s="195">
        <f>ROUNDDOWN('RASHODI PROJ. 2023'!Q138*1.034,-2)</f>
        <v>0</v>
      </c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65"/>
      <c r="AD138" s="165"/>
      <c r="AE138" s="165"/>
      <c r="AF138" s="165"/>
    </row>
    <row r="139" spans="1:33" s="167" customFormat="1" ht="35.1" customHeight="1">
      <c r="A139" s="197"/>
      <c r="B139" s="198" t="s">
        <v>159</v>
      </c>
      <c r="C139" s="199" t="s">
        <v>122</v>
      </c>
      <c r="D139" s="200">
        <f>ROUNDDOWN('RASHODI PROJ. 2023'!D139*1.034,-2)</f>
        <v>34400</v>
      </c>
      <c r="E139" s="200">
        <f>ROUNDDOWN('RASHODI PROJ. 2023'!E139*1.034,-2)</f>
        <v>0</v>
      </c>
      <c r="F139" s="200">
        <f>ROUNDDOWN('RASHODI PROJ. 2023'!F139*1.034,-2)</f>
        <v>34400</v>
      </c>
      <c r="G139" s="200">
        <f>ROUNDDOWN('RASHODI PROJ. 2023'!G139*1.034,-2)</f>
        <v>0</v>
      </c>
      <c r="H139" s="200">
        <f>ROUNDDOWN('RASHODI PROJ. 2023'!H139*1.034,-2)</f>
        <v>0</v>
      </c>
      <c r="I139" s="200">
        <f>ROUNDDOWN('RASHODI PROJ. 2023'!I139*1.034,-2)</f>
        <v>0</v>
      </c>
      <c r="J139" s="200">
        <f>ROUNDDOWN('RASHODI PROJ. 2023'!J139*1.034,-2)</f>
        <v>0</v>
      </c>
      <c r="K139" s="200">
        <f>ROUNDDOWN('RASHODI PROJ. 2023'!K139*1.034,-2)</f>
        <v>0</v>
      </c>
      <c r="L139" s="200">
        <f>ROUNDDOWN('RASHODI PROJ. 2023'!L139*1.034,-2)</f>
        <v>0</v>
      </c>
      <c r="M139" s="200">
        <f>ROUNDDOWN('RASHODI PROJ. 2023'!M139*1.034,-2)</f>
        <v>0</v>
      </c>
      <c r="N139" s="200">
        <f>ROUNDDOWN('RASHODI PROJ. 2023'!N139*1.034,-2)</f>
        <v>0</v>
      </c>
      <c r="O139" s="200">
        <f>ROUNDDOWN('RASHODI PROJ. 2023'!O139*1.034,-2)</f>
        <v>0</v>
      </c>
      <c r="P139" s="200">
        <f>ROUNDDOWN('RASHODI PROJ. 2023'!P139*1.034,-2)</f>
        <v>0</v>
      </c>
      <c r="Q139" s="200">
        <f>ROUNDDOWN('RASHODI PROJ. 2023'!Q139*1.034,-2)</f>
        <v>0</v>
      </c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172"/>
      <c r="AD139" s="172"/>
      <c r="AE139" s="172"/>
      <c r="AF139" s="172"/>
    </row>
    <row r="140" spans="1:33" s="174" customFormat="1" ht="35.1" customHeight="1">
      <c r="A140" s="202" t="s">
        <v>180</v>
      </c>
      <c r="B140" s="203" t="s">
        <v>162</v>
      </c>
      <c r="C140" s="204" t="s">
        <v>55</v>
      </c>
      <c r="D140" s="177">
        <f>ROUNDDOWN('RASHODI PROJ. 2023'!D140*1.034,-2)</f>
        <v>34400</v>
      </c>
      <c r="E140" s="205">
        <f>ROUNDDOWN('RASHODI PROJ. 2023'!E140*1.034,-2)</f>
        <v>0</v>
      </c>
      <c r="F140" s="206">
        <f>ROUNDDOWN('RASHODI PROJ. 2023'!F140*1.034,-2)</f>
        <v>34400</v>
      </c>
      <c r="G140" s="207">
        <f>ROUNDDOWN('RASHODI PROJ. 2023'!G140*1.034,-2)</f>
        <v>0</v>
      </c>
      <c r="H140" s="179">
        <f>ROUNDDOWN('RASHODI PROJ. 2023'!H140*1.034,-2)</f>
        <v>0</v>
      </c>
      <c r="I140" s="179">
        <f>ROUNDDOWN('RASHODI PROJ. 2023'!I140*1.034,-2)</f>
        <v>0</v>
      </c>
      <c r="J140" s="179">
        <f>ROUNDDOWN('RASHODI PROJ. 2023'!J140*1.034,-2)</f>
        <v>0</v>
      </c>
      <c r="K140" s="179">
        <f>ROUNDDOWN('RASHODI PROJ. 2023'!K140*1.034,-2)</f>
        <v>0</v>
      </c>
      <c r="L140" s="179">
        <f>ROUNDDOWN('RASHODI PROJ. 2023'!L140*1.034,-2)</f>
        <v>0</v>
      </c>
      <c r="M140" s="179">
        <f>ROUNDDOWN('RASHODI PROJ. 2023'!M140*1.034,-2)</f>
        <v>0</v>
      </c>
      <c r="N140" s="179">
        <f>ROUNDDOWN('RASHODI PROJ. 2023'!N140*1.034,-2)</f>
        <v>0</v>
      </c>
      <c r="O140" s="179">
        <f>ROUNDDOWN('RASHODI PROJ. 2023'!O140*1.034,-2)</f>
        <v>0</v>
      </c>
      <c r="P140" s="179">
        <f>ROUNDDOWN('RASHODI PROJ. 2023'!P140*1.034,-2)</f>
        <v>0</v>
      </c>
      <c r="Q140" s="179">
        <f>ROUNDDOWN('RASHODI PROJ. 2023'!Q140*1.034,-2)</f>
        <v>0</v>
      </c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1"/>
      <c r="AD140" s="181"/>
      <c r="AE140" s="181"/>
      <c r="AF140" s="181"/>
    </row>
    <row r="141" spans="1:33" s="167" customFormat="1" ht="35.1" customHeight="1">
      <c r="A141" s="197"/>
      <c r="B141" s="208" t="s">
        <v>163</v>
      </c>
      <c r="C141" s="199" t="s">
        <v>164</v>
      </c>
      <c r="D141" s="200">
        <f>ROUNDDOWN('RASHODI PROJ. 2023'!D141*1.034,-2)</f>
        <v>47300</v>
      </c>
      <c r="E141" s="200">
        <f>ROUNDDOWN('RASHODI PROJ. 2023'!E141*1.034,-2)</f>
        <v>0</v>
      </c>
      <c r="F141" s="200">
        <f>ROUNDDOWN('RASHODI PROJ. 2023'!F141*1.034,-2)</f>
        <v>47300</v>
      </c>
      <c r="G141" s="200">
        <f>ROUNDDOWN('RASHODI PROJ. 2023'!G141*1.034,-2)</f>
        <v>0</v>
      </c>
      <c r="H141" s="200">
        <f>ROUNDDOWN('RASHODI PROJ. 2023'!H141*1.034,-2)</f>
        <v>0</v>
      </c>
      <c r="I141" s="200">
        <f>ROUNDDOWN('RASHODI PROJ. 2023'!I141*1.034,-2)</f>
        <v>0</v>
      </c>
      <c r="J141" s="200">
        <f>ROUNDDOWN('RASHODI PROJ. 2023'!J141*1.034,-2)</f>
        <v>0</v>
      </c>
      <c r="K141" s="200">
        <f>ROUNDDOWN('RASHODI PROJ. 2023'!K141*1.034,-2)</f>
        <v>0</v>
      </c>
      <c r="L141" s="200">
        <f>ROUNDDOWN('RASHODI PROJ. 2023'!L141*1.034,-2)</f>
        <v>0</v>
      </c>
      <c r="M141" s="200">
        <f>ROUNDDOWN('RASHODI PROJ. 2023'!M141*1.034,-2)</f>
        <v>0</v>
      </c>
      <c r="N141" s="200">
        <f>ROUNDDOWN('RASHODI PROJ. 2023'!N141*1.034,-2)</f>
        <v>0</v>
      </c>
      <c r="O141" s="200">
        <f>ROUNDDOWN('RASHODI PROJ. 2023'!O141*1.034,-2)</f>
        <v>0</v>
      </c>
      <c r="P141" s="200">
        <f>ROUNDDOWN('RASHODI PROJ. 2023'!P141*1.034,-2)</f>
        <v>0</v>
      </c>
      <c r="Q141" s="200">
        <f>ROUNDDOWN('RASHODI PROJ. 2023'!Q141*1.034,-2)</f>
        <v>0</v>
      </c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172"/>
      <c r="AD141" s="172"/>
      <c r="AE141" s="172"/>
      <c r="AF141" s="172"/>
    </row>
    <row r="142" spans="1:33" s="174" customFormat="1" ht="35.1" customHeight="1">
      <c r="A142" s="202" t="s">
        <v>165</v>
      </c>
      <c r="B142" s="203" t="s">
        <v>171</v>
      </c>
      <c r="C142" s="204" t="s">
        <v>172</v>
      </c>
      <c r="D142" s="177">
        <f>ROUNDDOWN('RASHODI PROJ. 2023'!D142*1.034,-2)</f>
        <v>47300</v>
      </c>
      <c r="E142" s="205">
        <f>ROUNDDOWN('RASHODI PROJ. 2023'!E142*1.034,-2)</f>
        <v>0</v>
      </c>
      <c r="F142" s="206">
        <f>ROUNDDOWN('RASHODI PROJ. 2023'!F142*1.034,-2)</f>
        <v>47300</v>
      </c>
      <c r="G142" s="207">
        <f>ROUNDDOWN('RASHODI PROJ. 2023'!G142*1.034,-2)</f>
        <v>0</v>
      </c>
      <c r="H142" s="179">
        <f>ROUNDDOWN('RASHODI PROJ. 2023'!H142*1.034,-2)</f>
        <v>0</v>
      </c>
      <c r="I142" s="179">
        <f>ROUNDDOWN('RASHODI PROJ. 2023'!I142*1.034,-2)</f>
        <v>0</v>
      </c>
      <c r="J142" s="179">
        <f>ROUNDDOWN('RASHODI PROJ. 2023'!J142*1.034,-2)</f>
        <v>0</v>
      </c>
      <c r="K142" s="179">
        <f>ROUNDDOWN('RASHODI PROJ. 2023'!K142*1.034,-2)</f>
        <v>0</v>
      </c>
      <c r="L142" s="179">
        <f>ROUNDDOWN('RASHODI PROJ. 2023'!L142*1.034,-2)</f>
        <v>0</v>
      </c>
      <c r="M142" s="179">
        <f>ROUNDDOWN('RASHODI PROJ. 2023'!M142*1.034,-2)</f>
        <v>0</v>
      </c>
      <c r="N142" s="179">
        <f>ROUNDDOWN('RASHODI PROJ. 2023'!N142*1.034,-2)</f>
        <v>0</v>
      </c>
      <c r="O142" s="179">
        <f>ROUNDDOWN('RASHODI PROJ. 2023'!O142*1.034,-2)</f>
        <v>0</v>
      </c>
      <c r="P142" s="179">
        <f>ROUNDDOWN('RASHODI PROJ. 2023'!P142*1.034,-2)</f>
        <v>0</v>
      </c>
      <c r="Q142" s="179">
        <f>ROUNDDOWN('RASHODI PROJ. 2023'!Q142*1.034,-2)</f>
        <v>0</v>
      </c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1"/>
      <c r="AD142" s="181"/>
      <c r="AE142" s="181"/>
      <c r="AF142" s="181"/>
    </row>
    <row r="143" spans="1:33" s="166" customFormat="1" ht="35.1" customHeight="1">
      <c r="A143" s="321" t="s">
        <v>368</v>
      </c>
      <c r="B143" s="323"/>
      <c r="C143" s="323"/>
      <c r="D143" s="195">
        <f>ROUNDDOWN('RASHODI PROJ. 2023'!D143*1.034,-2)</f>
        <v>0</v>
      </c>
      <c r="E143" s="195">
        <f>ROUNDDOWN('RASHODI PROJ. 2023'!E143*1.034,-2)</f>
        <v>0</v>
      </c>
      <c r="F143" s="195">
        <f>ROUNDDOWN('RASHODI PROJ. 2023'!F143*1.034,-2)</f>
        <v>0</v>
      </c>
      <c r="G143" s="195">
        <f>ROUNDDOWN('RASHODI PROJ. 2023'!G143*1.034,-2)</f>
        <v>0</v>
      </c>
      <c r="H143" s="195">
        <f>ROUNDDOWN('RASHODI PROJ. 2023'!H143*1.034,-2)</f>
        <v>0</v>
      </c>
      <c r="I143" s="195">
        <f>ROUNDDOWN('RASHODI PROJ. 2023'!I143*1.034,-2)</f>
        <v>0</v>
      </c>
      <c r="J143" s="195">
        <f>ROUNDDOWN('RASHODI PROJ. 2023'!J143*1.034,-2)</f>
        <v>0</v>
      </c>
      <c r="K143" s="195">
        <f>ROUNDDOWN('RASHODI PROJ. 2023'!K143*1.034,-2)</f>
        <v>0</v>
      </c>
      <c r="L143" s="195">
        <f>ROUNDDOWN('RASHODI PROJ. 2023'!L143*1.034,-2)</f>
        <v>0</v>
      </c>
      <c r="M143" s="195">
        <f>ROUNDDOWN('RASHODI PROJ. 2023'!M143*1.034,-2)</f>
        <v>0</v>
      </c>
      <c r="N143" s="195">
        <f>ROUNDDOWN('RASHODI PROJ. 2023'!N143*1.034,-2)</f>
        <v>0</v>
      </c>
      <c r="O143" s="195">
        <f>ROUNDDOWN('RASHODI PROJ. 2023'!O143*1.034,-2)</f>
        <v>0</v>
      </c>
      <c r="P143" s="195">
        <f>ROUNDDOWN('RASHODI PROJ. 2023'!P143*1.034,-2)</f>
        <v>0</v>
      </c>
      <c r="Q143" s="195">
        <f>ROUNDDOWN('RASHODI PROJ. 2023'!Q143*1.034,-2)</f>
        <v>0</v>
      </c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65"/>
      <c r="AD143" s="165"/>
      <c r="AE143" s="165"/>
      <c r="AF143" s="165"/>
    </row>
    <row r="144" spans="1:33" s="167" customFormat="1" ht="35.1" customHeight="1">
      <c r="A144" s="197"/>
      <c r="B144" s="208" t="s">
        <v>148</v>
      </c>
      <c r="C144" s="199" t="s">
        <v>149</v>
      </c>
      <c r="D144" s="200">
        <f>ROUNDDOWN('RASHODI PROJ. 2023'!D144*1.034,-2)</f>
        <v>0</v>
      </c>
      <c r="E144" s="200">
        <f>ROUNDDOWN('RASHODI PROJ. 2023'!E144*1.034,-2)</f>
        <v>0</v>
      </c>
      <c r="F144" s="200">
        <f>ROUNDDOWN('RASHODI PROJ. 2023'!F144*1.034,-2)</f>
        <v>0</v>
      </c>
      <c r="G144" s="200">
        <f>ROUNDDOWN('RASHODI PROJ. 2023'!G144*1.034,-2)</f>
        <v>0</v>
      </c>
      <c r="H144" s="200">
        <f>ROUNDDOWN('RASHODI PROJ. 2023'!H144*1.034,-2)</f>
        <v>0</v>
      </c>
      <c r="I144" s="200">
        <f>ROUNDDOWN('RASHODI PROJ. 2023'!I144*1.034,-2)</f>
        <v>0</v>
      </c>
      <c r="J144" s="200">
        <f>ROUNDDOWN('RASHODI PROJ. 2023'!J144*1.034,-2)</f>
        <v>0</v>
      </c>
      <c r="K144" s="200">
        <f>ROUNDDOWN('RASHODI PROJ. 2023'!K144*1.034,-2)</f>
        <v>0</v>
      </c>
      <c r="L144" s="200">
        <f>ROUNDDOWN('RASHODI PROJ. 2023'!L144*1.034,-2)</f>
        <v>0</v>
      </c>
      <c r="M144" s="200">
        <f>ROUNDDOWN('RASHODI PROJ. 2023'!M144*1.034,-2)</f>
        <v>0</v>
      </c>
      <c r="N144" s="200">
        <f>ROUNDDOWN('RASHODI PROJ. 2023'!N144*1.034,-2)</f>
        <v>0</v>
      </c>
      <c r="O144" s="200">
        <f>ROUNDDOWN('RASHODI PROJ. 2023'!O144*1.034,-2)</f>
        <v>0</v>
      </c>
      <c r="P144" s="200">
        <f>ROUNDDOWN('RASHODI PROJ. 2023'!P144*1.034,-2)</f>
        <v>0</v>
      </c>
      <c r="Q144" s="200">
        <f>ROUNDDOWN('RASHODI PROJ. 2023'!Q144*1.034,-2)</f>
        <v>0</v>
      </c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172"/>
      <c r="AD144" s="172"/>
      <c r="AE144" s="172"/>
      <c r="AF144" s="172"/>
    </row>
    <row r="145" spans="1:32" s="174" customFormat="1" ht="35.1" customHeight="1">
      <c r="A145" s="202" t="s">
        <v>167</v>
      </c>
      <c r="B145" s="209" t="s">
        <v>150</v>
      </c>
      <c r="C145" s="210" t="s">
        <v>30</v>
      </c>
      <c r="D145" s="177">
        <f>ROUNDDOWN('RASHODI PROJ. 2023'!D145*1.034,-2)</f>
        <v>0</v>
      </c>
      <c r="E145" s="205">
        <f>ROUNDDOWN('RASHODI PROJ. 2023'!E145*1.034,-2)</f>
        <v>0</v>
      </c>
      <c r="F145" s="206">
        <f>ROUNDDOWN('RASHODI PROJ. 2023'!F145*1.034,-2)</f>
        <v>0</v>
      </c>
      <c r="G145" s="207">
        <f>ROUNDDOWN('RASHODI PROJ. 2023'!G145*1.034,-2)</f>
        <v>0</v>
      </c>
      <c r="H145" s="179">
        <f>ROUNDDOWN('RASHODI PROJ. 2023'!H145*1.034,-2)</f>
        <v>0</v>
      </c>
      <c r="I145" s="179">
        <f>ROUNDDOWN('RASHODI PROJ. 2023'!I145*1.034,-2)</f>
        <v>0</v>
      </c>
      <c r="J145" s="179">
        <f>ROUNDDOWN('RASHODI PROJ. 2023'!J145*1.034,-2)</f>
        <v>0</v>
      </c>
      <c r="K145" s="179">
        <f>ROUNDDOWN('RASHODI PROJ. 2023'!K145*1.034,-2)</f>
        <v>0</v>
      </c>
      <c r="L145" s="179">
        <f>ROUNDDOWN('RASHODI PROJ. 2023'!L145*1.034,-2)</f>
        <v>0</v>
      </c>
      <c r="M145" s="179">
        <f>ROUNDDOWN('RASHODI PROJ. 2023'!M145*1.034,-2)</f>
        <v>0</v>
      </c>
      <c r="N145" s="179">
        <f>ROUNDDOWN('RASHODI PROJ. 2023'!N145*1.034,-2)</f>
        <v>0</v>
      </c>
      <c r="O145" s="179">
        <f>ROUNDDOWN('RASHODI PROJ. 2023'!O145*1.034,-2)</f>
        <v>0</v>
      </c>
      <c r="P145" s="179">
        <f>ROUNDDOWN('RASHODI PROJ. 2023'!P145*1.034,-2)</f>
        <v>0</v>
      </c>
      <c r="Q145" s="179">
        <f>ROUNDDOWN('RASHODI PROJ. 2023'!Q145*1.034,-2)</f>
        <v>0</v>
      </c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1"/>
      <c r="AD145" s="181"/>
      <c r="AE145" s="181"/>
      <c r="AF145" s="181"/>
    </row>
    <row r="146" spans="1:32" s="167" customFormat="1" ht="35.1" customHeight="1">
      <c r="A146" s="197"/>
      <c r="B146" s="208" t="s">
        <v>151</v>
      </c>
      <c r="C146" s="199" t="s">
        <v>32</v>
      </c>
      <c r="D146" s="200">
        <f>ROUNDDOWN('RASHODI PROJ. 2023'!D146*1.034,-2)</f>
        <v>0</v>
      </c>
      <c r="E146" s="200">
        <f>ROUNDDOWN('RASHODI PROJ. 2023'!E146*1.034,-2)</f>
        <v>0</v>
      </c>
      <c r="F146" s="200">
        <f>ROUNDDOWN('RASHODI PROJ. 2023'!F146*1.034,-2)</f>
        <v>0</v>
      </c>
      <c r="G146" s="200">
        <f>ROUNDDOWN('RASHODI PROJ. 2023'!G146*1.034,-2)</f>
        <v>0</v>
      </c>
      <c r="H146" s="200">
        <f>ROUNDDOWN('RASHODI PROJ. 2023'!H146*1.034,-2)</f>
        <v>0</v>
      </c>
      <c r="I146" s="200">
        <f>ROUNDDOWN('RASHODI PROJ. 2023'!I146*1.034,-2)</f>
        <v>0</v>
      </c>
      <c r="J146" s="200">
        <f>ROUNDDOWN('RASHODI PROJ. 2023'!J146*1.034,-2)</f>
        <v>0</v>
      </c>
      <c r="K146" s="200">
        <f>ROUNDDOWN('RASHODI PROJ. 2023'!K146*1.034,-2)</f>
        <v>0</v>
      </c>
      <c r="L146" s="200">
        <f>ROUNDDOWN('RASHODI PROJ. 2023'!L146*1.034,-2)</f>
        <v>0</v>
      </c>
      <c r="M146" s="200">
        <f>ROUNDDOWN('RASHODI PROJ. 2023'!M146*1.034,-2)</f>
        <v>0</v>
      </c>
      <c r="N146" s="200">
        <f>ROUNDDOWN('RASHODI PROJ. 2023'!N146*1.034,-2)</f>
        <v>0</v>
      </c>
      <c r="O146" s="200">
        <f>ROUNDDOWN('RASHODI PROJ. 2023'!O146*1.034,-2)</f>
        <v>0</v>
      </c>
      <c r="P146" s="200">
        <f>ROUNDDOWN('RASHODI PROJ. 2023'!P146*1.034,-2)</f>
        <v>0</v>
      </c>
      <c r="Q146" s="200">
        <f>ROUNDDOWN('RASHODI PROJ. 2023'!Q146*1.034,-2)</f>
        <v>0</v>
      </c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172"/>
      <c r="AD146" s="172"/>
      <c r="AE146" s="172"/>
      <c r="AF146" s="172"/>
    </row>
    <row r="147" spans="1:32" s="174" customFormat="1" ht="35.1" customHeight="1">
      <c r="A147" s="202" t="s">
        <v>181</v>
      </c>
      <c r="B147" s="209" t="s">
        <v>31</v>
      </c>
      <c r="C147" s="210" t="s">
        <v>32</v>
      </c>
      <c r="D147" s="177">
        <f>ROUNDDOWN('RASHODI PROJ. 2023'!D147*1.034,-2)</f>
        <v>0</v>
      </c>
      <c r="E147" s="205">
        <f>ROUNDDOWN('RASHODI PROJ. 2023'!E147*1.034,-2)</f>
        <v>0</v>
      </c>
      <c r="F147" s="206">
        <f>ROUNDDOWN('RASHODI PROJ. 2023'!F147*1.034,-2)</f>
        <v>0</v>
      </c>
      <c r="G147" s="207">
        <f>ROUNDDOWN('RASHODI PROJ. 2023'!G147*1.034,-2)</f>
        <v>0</v>
      </c>
      <c r="H147" s="179">
        <f>ROUNDDOWN('RASHODI PROJ. 2023'!H147*1.034,-2)</f>
        <v>0</v>
      </c>
      <c r="I147" s="179">
        <f>ROUNDDOWN('RASHODI PROJ. 2023'!I147*1.034,-2)</f>
        <v>0</v>
      </c>
      <c r="J147" s="179">
        <f>ROUNDDOWN('RASHODI PROJ. 2023'!J147*1.034,-2)</f>
        <v>0</v>
      </c>
      <c r="K147" s="179">
        <f>ROUNDDOWN('RASHODI PROJ. 2023'!K147*1.034,-2)</f>
        <v>0</v>
      </c>
      <c r="L147" s="179">
        <f>ROUNDDOWN('RASHODI PROJ. 2023'!L147*1.034,-2)</f>
        <v>0</v>
      </c>
      <c r="M147" s="179">
        <f>ROUNDDOWN('RASHODI PROJ. 2023'!M147*1.034,-2)</f>
        <v>0</v>
      </c>
      <c r="N147" s="179">
        <f>ROUNDDOWN('RASHODI PROJ. 2023'!N147*1.034,-2)</f>
        <v>0</v>
      </c>
      <c r="O147" s="179">
        <f>ROUNDDOWN('RASHODI PROJ. 2023'!O147*1.034,-2)</f>
        <v>0</v>
      </c>
      <c r="P147" s="179">
        <f>ROUNDDOWN('RASHODI PROJ. 2023'!P147*1.034,-2)</f>
        <v>0</v>
      </c>
      <c r="Q147" s="179">
        <f>ROUNDDOWN('RASHODI PROJ. 2023'!Q147*1.034,-2)</f>
        <v>0</v>
      </c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1"/>
      <c r="AD147" s="181"/>
      <c r="AE147" s="181"/>
      <c r="AF147" s="181"/>
    </row>
    <row r="148" spans="1:32" s="167" customFormat="1" ht="35.1" customHeight="1">
      <c r="A148" s="197"/>
      <c r="B148" s="208" t="s">
        <v>152</v>
      </c>
      <c r="C148" s="211" t="s">
        <v>173</v>
      </c>
      <c r="D148" s="200">
        <f>ROUNDDOWN('RASHODI PROJ. 2023'!D148*1.034,-2)</f>
        <v>0</v>
      </c>
      <c r="E148" s="200">
        <f>ROUNDDOWN('RASHODI PROJ. 2023'!E148*1.034,-2)</f>
        <v>0</v>
      </c>
      <c r="F148" s="200">
        <f>ROUNDDOWN('RASHODI PROJ. 2023'!F148*1.034,-2)</f>
        <v>0</v>
      </c>
      <c r="G148" s="200">
        <f>ROUNDDOWN('RASHODI PROJ. 2023'!G148*1.034,-2)</f>
        <v>0</v>
      </c>
      <c r="H148" s="200">
        <f>ROUNDDOWN('RASHODI PROJ. 2023'!H148*1.034,-2)</f>
        <v>0</v>
      </c>
      <c r="I148" s="200">
        <f>ROUNDDOWN('RASHODI PROJ. 2023'!I148*1.034,-2)</f>
        <v>0</v>
      </c>
      <c r="J148" s="200">
        <f>ROUNDDOWN('RASHODI PROJ. 2023'!J148*1.034,-2)</f>
        <v>0</v>
      </c>
      <c r="K148" s="200">
        <f>ROUNDDOWN('RASHODI PROJ. 2023'!K148*1.034,-2)</f>
        <v>0</v>
      </c>
      <c r="L148" s="200">
        <f>ROUNDDOWN('RASHODI PROJ. 2023'!L148*1.034,-2)</f>
        <v>0</v>
      </c>
      <c r="M148" s="200">
        <f>ROUNDDOWN('RASHODI PROJ. 2023'!M148*1.034,-2)</f>
        <v>0</v>
      </c>
      <c r="N148" s="200">
        <f>ROUNDDOWN('RASHODI PROJ. 2023'!N148*1.034,-2)</f>
        <v>0</v>
      </c>
      <c r="O148" s="200">
        <f>ROUNDDOWN('RASHODI PROJ. 2023'!O148*1.034,-2)</f>
        <v>0</v>
      </c>
      <c r="P148" s="200">
        <f>ROUNDDOWN('RASHODI PROJ. 2023'!P148*1.034,-2)</f>
        <v>0</v>
      </c>
      <c r="Q148" s="200">
        <f>ROUNDDOWN('RASHODI PROJ. 2023'!Q148*1.034,-2)</f>
        <v>0</v>
      </c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172"/>
      <c r="AD148" s="172"/>
      <c r="AE148" s="172"/>
      <c r="AF148" s="172"/>
    </row>
    <row r="149" spans="1:32" s="174" customFormat="1" ht="35.1" customHeight="1">
      <c r="A149" s="202" t="s">
        <v>168</v>
      </c>
      <c r="B149" s="209" t="s">
        <v>153</v>
      </c>
      <c r="C149" s="210" t="s">
        <v>174</v>
      </c>
      <c r="D149" s="177">
        <f>ROUNDDOWN('RASHODI PROJ. 2023'!D149*1.034,-2)</f>
        <v>0</v>
      </c>
      <c r="E149" s="205">
        <f>ROUNDDOWN('RASHODI PROJ. 2023'!E149*1.034,-2)</f>
        <v>0</v>
      </c>
      <c r="F149" s="206">
        <f>ROUNDDOWN('RASHODI PROJ. 2023'!F149*1.034,-2)</f>
        <v>0</v>
      </c>
      <c r="G149" s="207">
        <f>ROUNDDOWN('RASHODI PROJ. 2023'!G149*1.034,-2)</f>
        <v>0</v>
      </c>
      <c r="H149" s="179">
        <f>ROUNDDOWN('RASHODI PROJ. 2023'!H149*1.034,-2)</f>
        <v>0</v>
      </c>
      <c r="I149" s="179">
        <f>ROUNDDOWN('RASHODI PROJ. 2023'!I149*1.034,-2)</f>
        <v>0</v>
      </c>
      <c r="J149" s="179">
        <f>ROUNDDOWN('RASHODI PROJ. 2023'!J149*1.034,-2)</f>
        <v>0</v>
      </c>
      <c r="K149" s="179">
        <f>ROUNDDOWN('RASHODI PROJ. 2023'!K149*1.034,-2)</f>
        <v>0</v>
      </c>
      <c r="L149" s="179">
        <f>ROUNDDOWN('RASHODI PROJ. 2023'!L149*1.034,-2)</f>
        <v>0</v>
      </c>
      <c r="M149" s="179">
        <f>ROUNDDOWN('RASHODI PROJ. 2023'!M149*1.034,-2)</f>
        <v>0</v>
      </c>
      <c r="N149" s="179">
        <f>ROUNDDOWN('RASHODI PROJ. 2023'!N149*1.034,-2)</f>
        <v>0</v>
      </c>
      <c r="O149" s="179">
        <f>ROUNDDOWN('RASHODI PROJ. 2023'!O149*1.034,-2)</f>
        <v>0</v>
      </c>
      <c r="P149" s="179">
        <f>ROUNDDOWN('RASHODI PROJ. 2023'!P149*1.034,-2)</f>
        <v>0</v>
      </c>
      <c r="Q149" s="179">
        <f>ROUNDDOWN('RASHODI PROJ. 2023'!Q149*1.034,-2)</f>
        <v>0</v>
      </c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1"/>
      <c r="AD149" s="181"/>
      <c r="AE149" s="181"/>
      <c r="AF149" s="181"/>
    </row>
    <row r="150" spans="1:32" s="167" customFormat="1" ht="35.1" customHeight="1">
      <c r="A150" s="197"/>
      <c r="B150" s="208" t="s">
        <v>154</v>
      </c>
      <c r="C150" s="199" t="s">
        <v>120</v>
      </c>
      <c r="D150" s="200">
        <f>ROUNDDOWN('RASHODI PROJ. 2023'!D150*1.034,-2)</f>
        <v>0</v>
      </c>
      <c r="E150" s="200">
        <f>ROUNDDOWN('RASHODI PROJ. 2023'!E150*1.034,-2)</f>
        <v>0</v>
      </c>
      <c r="F150" s="200">
        <f>ROUNDDOWN('RASHODI PROJ. 2023'!F150*1.034,-2)</f>
        <v>0</v>
      </c>
      <c r="G150" s="200">
        <f>ROUNDDOWN('RASHODI PROJ. 2023'!G150*1.034,-2)</f>
        <v>0</v>
      </c>
      <c r="H150" s="200">
        <f>ROUNDDOWN('RASHODI PROJ. 2023'!H150*1.034,-2)</f>
        <v>0</v>
      </c>
      <c r="I150" s="200">
        <f>ROUNDDOWN('RASHODI PROJ. 2023'!I150*1.034,-2)</f>
        <v>0</v>
      </c>
      <c r="J150" s="200">
        <f>ROUNDDOWN('RASHODI PROJ. 2023'!J150*1.034,-2)</f>
        <v>0</v>
      </c>
      <c r="K150" s="200">
        <f>ROUNDDOWN('RASHODI PROJ. 2023'!K150*1.034,-2)</f>
        <v>0</v>
      </c>
      <c r="L150" s="200">
        <f>ROUNDDOWN('RASHODI PROJ. 2023'!L150*1.034,-2)</f>
        <v>0</v>
      </c>
      <c r="M150" s="200">
        <f>ROUNDDOWN('RASHODI PROJ. 2023'!M150*1.034,-2)</f>
        <v>0</v>
      </c>
      <c r="N150" s="200">
        <f>ROUNDDOWN('RASHODI PROJ. 2023'!N150*1.034,-2)</f>
        <v>0</v>
      </c>
      <c r="O150" s="200">
        <f>ROUNDDOWN('RASHODI PROJ. 2023'!O150*1.034,-2)</f>
        <v>0</v>
      </c>
      <c r="P150" s="200">
        <f>ROUNDDOWN('RASHODI PROJ. 2023'!P150*1.034,-2)</f>
        <v>0</v>
      </c>
      <c r="Q150" s="200">
        <f>ROUNDDOWN('RASHODI PROJ. 2023'!Q150*1.034,-2)</f>
        <v>0</v>
      </c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172"/>
      <c r="AD150" s="172"/>
      <c r="AE150" s="172"/>
      <c r="AF150" s="172"/>
    </row>
    <row r="151" spans="1:32" s="174" customFormat="1" ht="35.1" customHeight="1">
      <c r="A151" s="202" t="s">
        <v>182</v>
      </c>
      <c r="B151" s="209" t="s">
        <v>155</v>
      </c>
      <c r="C151" s="210" t="s">
        <v>34</v>
      </c>
      <c r="D151" s="177">
        <f>ROUNDDOWN('RASHODI PROJ. 2023'!D151*1.034,-2)</f>
        <v>0</v>
      </c>
      <c r="E151" s="205">
        <f>ROUNDDOWN('RASHODI PROJ. 2023'!E151*1.034,-2)</f>
        <v>0</v>
      </c>
      <c r="F151" s="206">
        <f>ROUNDDOWN('RASHODI PROJ. 2023'!F151*1.034,-2)</f>
        <v>0</v>
      </c>
      <c r="G151" s="207">
        <f>ROUNDDOWN('RASHODI PROJ. 2023'!G151*1.034,-2)</f>
        <v>0</v>
      </c>
      <c r="H151" s="179">
        <f>ROUNDDOWN('RASHODI PROJ. 2023'!H151*1.034,-2)</f>
        <v>0</v>
      </c>
      <c r="I151" s="179">
        <f>ROUNDDOWN('RASHODI PROJ. 2023'!I151*1.034,-2)</f>
        <v>0</v>
      </c>
      <c r="J151" s="179">
        <f>ROUNDDOWN('RASHODI PROJ. 2023'!J151*1.034,-2)</f>
        <v>0</v>
      </c>
      <c r="K151" s="179">
        <f>ROUNDDOWN('RASHODI PROJ. 2023'!K151*1.034,-2)</f>
        <v>0</v>
      </c>
      <c r="L151" s="179">
        <f>ROUNDDOWN('RASHODI PROJ. 2023'!L151*1.034,-2)</f>
        <v>0</v>
      </c>
      <c r="M151" s="179">
        <f>ROUNDDOWN('RASHODI PROJ. 2023'!M151*1.034,-2)</f>
        <v>0</v>
      </c>
      <c r="N151" s="179">
        <f>ROUNDDOWN('RASHODI PROJ. 2023'!N151*1.034,-2)</f>
        <v>0</v>
      </c>
      <c r="O151" s="179">
        <f>ROUNDDOWN('RASHODI PROJ. 2023'!O151*1.034,-2)</f>
        <v>0</v>
      </c>
      <c r="P151" s="179">
        <f>ROUNDDOWN('RASHODI PROJ. 2023'!P151*1.034,-2)</f>
        <v>0</v>
      </c>
      <c r="Q151" s="179">
        <f>ROUNDDOWN('RASHODI PROJ. 2023'!Q151*1.034,-2)</f>
        <v>0</v>
      </c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1"/>
      <c r="AD151" s="181"/>
      <c r="AE151" s="181"/>
      <c r="AF151" s="181"/>
    </row>
    <row r="152" spans="1:32" s="167" customFormat="1" ht="35.1" customHeight="1">
      <c r="A152" s="197"/>
      <c r="B152" s="198" t="s">
        <v>159</v>
      </c>
      <c r="C152" s="199" t="s">
        <v>122</v>
      </c>
      <c r="D152" s="200">
        <f>ROUNDDOWN('RASHODI PROJ. 2023'!D152*1.034,-2)</f>
        <v>0</v>
      </c>
      <c r="E152" s="200">
        <f>ROUNDDOWN('RASHODI PROJ. 2023'!E152*1.034,-2)</f>
        <v>0</v>
      </c>
      <c r="F152" s="200">
        <f>ROUNDDOWN('RASHODI PROJ. 2023'!F152*1.034,-2)</f>
        <v>0</v>
      </c>
      <c r="G152" s="200">
        <f>ROUNDDOWN('RASHODI PROJ. 2023'!G152*1.034,-2)</f>
        <v>0</v>
      </c>
      <c r="H152" s="200">
        <f>ROUNDDOWN('RASHODI PROJ. 2023'!H152*1.034,-2)</f>
        <v>0</v>
      </c>
      <c r="I152" s="200">
        <f>ROUNDDOWN('RASHODI PROJ. 2023'!I152*1.034,-2)</f>
        <v>0</v>
      </c>
      <c r="J152" s="200">
        <f>ROUNDDOWN('RASHODI PROJ. 2023'!J152*1.034,-2)</f>
        <v>0</v>
      </c>
      <c r="K152" s="200">
        <f>ROUNDDOWN('RASHODI PROJ. 2023'!K152*1.034,-2)</f>
        <v>0</v>
      </c>
      <c r="L152" s="200">
        <f>ROUNDDOWN('RASHODI PROJ. 2023'!L152*1.034,-2)</f>
        <v>0</v>
      </c>
      <c r="M152" s="200">
        <f>ROUNDDOWN('RASHODI PROJ. 2023'!M152*1.034,-2)</f>
        <v>0</v>
      </c>
      <c r="N152" s="200">
        <f>ROUNDDOWN('RASHODI PROJ. 2023'!N152*1.034,-2)</f>
        <v>0</v>
      </c>
      <c r="O152" s="200">
        <f>ROUNDDOWN('RASHODI PROJ. 2023'!O152*1.034,-2)</f>
        <v>0</v>
      </c>
      <c r="P152" s="200">
        <f>ROUNDDOWN('RASHODI PROJ. 2023'!P152*1.034,-2)</f>
        <v>0</v>
      </c>
      <c r="Q152" s="200">
        <f>ROUNDDOWN('RASHODI PROJ. 2023'!Q152*1.034,-2)</f>
        <v>0</v>
      </c>
      <c r="R152" s="180"/>
      <c r="S152" s="317"/>
      <c r="T152" s="318"/>
      <c r="U152" s="201"/>
      <c r="V152" s="201"/>
      <c r="W152" s="201"/>
      <c r="X152" s="201"/>
      <c r="Y152" s="201"/>
      <c r="Z152" s="201"/>
      <c r="AA152" s="201"/>
      <c r="AB152" s="201"/>
      <c r="AC152" s="172"/>
      <c r="AD152" s="172"/>
      <c r="AE152" s="172"/>
      <c r="AF152" s="172"/>
    </row>
    <row r="153" spans="1:32" s="174" customFormat="1" ht="35.1" customHeight="1">
      <c r="A153" s="202" t="s">
        <v>169</v>
      </c>
      <c r="B153" s="203" t="s">
        <v>160</v>
      </c>
      <c r="C153" s="212" t="s">
        <v>47</v>
      </c>
      <c r="D153" s="177">
        <f>ROUNDDOWN('RASHODI PROJ. 2023'!D153*1.034,-2)</f>
        <v>0</v>
      </c>
      <c r="E153" s="205">
        <f>ROUNDDOWN('RASHODI PROJ. 2023'!E153*1.034,-2)</f>
        <v>0</v>
      </c>
      <c r="F153" s="213">
        <f>ROUNDDOWN('RASHODI PROJ. 2023'!F153*1.034,-2)</f>
        <v>0</v>
      </c>
      <c r="G153" s="207">
        <f>ROUNDDOWN('RASHODI PROJ. 2023'!G153*1.034,-2)</f>
        <v>0</v>
      </c>
      <c r="H153" s="179">
        <f>ROUNDDOWN('RASHODI PROJ. 2023'!H153*1.034,-2)</f>
        <v>0</v>
      </c>
      <c r="I153" s="179">
        <f>ROUNDDOWN('RASHODI PROJ. 2023'!I153*1.034,-2)</f>
        <v>0</v>
      </c>
      <c r="J153" s="179">
        <f>ROUNDDOWN('RASHODI PROJ. 2023'!J153*1.034,-2)</f>
        <v>0</v>
      </c>
      <c r="K153" s="179">
        <f>ROUNDDOWN('RASHODI PROJ. 2023'!K153*1.034,-2)</f>
        <v>0</v>
      </c>
      <c r="L153" s="179">
        <f>ROUNDDOWN('RASHODI PROJ. 2023'!L153*1.034,-2)</f>
        <v>0</v>
      </c>
      <c r="M153" s="179">
        <f>ROUNDDOWN('RASHODI PROJ. 2023'!M153*1.034,-2)</f>
        <v>0</v>
      </c>
      <c r="N153" s="179">
        <f>ROUNDDOWN('RASHODI PROJ. 2023'!N153*1.034,-2)</f>
        <v>0</v>
      </c>
      <c r="O153" s="179">
        <f>ROUNDDOWN('RASHODI PROJ. 2023'!O153*1.034,-2)</f>
        <v>0</v>
      </c>
      <c r="P153" s="179">
        <f>ROUNDDOWN('RASHODI PROJ. 2023'!P153*1.034,-2)</f>
        <v>0</v>
      </c>
      <c r="Q153" s="179">
        <f>ROUNDDOWN('RASHODI PROJ. 2023'!Q153*1.034,-2)</f>
        <v>0</v>
      </c>
      <c r="R153" s="180"/>
      <c r="S153" s="339" t="s">
        <v>352</v>
      </c>
      <c r="T153" s="340"/>
      <c r="U153" s="180"/>
      <c r="V153" s="180"/>
      <c r="W153" s="180"/>
      <c r="X153" s="180"/>
      <c r="Y153" s="180"/>
      <c r="Z153" s="180"/>
      <c r="AA153" s="180"/>
      <c r="AB153" s="180"/>
      <c r="AC153" s="181"/>
      <c r="AD153" s="181"/>
      <c r="AE153" s="181"/>
      <c r="AF153" s="181"/>
    </row>
    <row r="154" spans="1:32" s="166" customFormat="1" ht="35.1" customHeight="1">
      <c r="A154" s="324" t="s">
        <v>382</v>
      </c>
      <c r="B154" s="325"/>
      <c r="C154" s="325"/>
      <c r="D154" s="195">
        <f>ROUNDDOWN('RASHODI PROJ. 2023'!D154*1.034,-2)</f>
        <v>0</v>
      </c>
      <c r="E154" s="195">
        <f>ROUNDDOWN('RASHODI PROJ. 2023'!E154*1.034,-2)</f>
        <v>0</v>
      </c>
      <c r="F154" s="195">
        <f>ROUNDDOWN('RASHODI PROJ. 2023'!F154*1.034,-2)</f>
        <v>0</v>
      </c>
      <c r="G154" s="195">
        <f>ROUNDDOWN('RASHODI PROJ. 2023'!G154*1.034,-2)</f>
        <v>0</v>
      </c>
      <c r="H154" s="195">
        <f>ROUNDDOWN('RASHODI PROJ. 2023'!H154*1.034,-2)</f>
        <v>0</v>
      </c>
      <c r="I154" s="195">
        <f>ROUNDDOWN('RASHODI PROJ. 2023'!I154*1.034,-2)</f>
        <v>0</v>
      </c>
      <c r="J154" s="195">
        <f>ROUNDDOWN('RASHODI PROJ. 2023'!J154*1.034,-2)</f>
        <v>0</v>
      </c>
      <c r="K154" s="195">
        <f>ROUNDDOWN('RASHODI PROJ. 2023'!K154*1.034,-2)</f>
        <v>0</v>
      </c>
      <c r="L154" s="195">
        <f>ROUNDDOWN('RASHODI PROJ. 2023'!L154*1.034,-2)</f>
        <v>0</v>
      </c>
      <c r="M154" s="195">
        <f>ROUNDDOWN('RASHODI PROJ. 2023'!M154*1.034,-2)</f>
        <v>0</v>
      </c>
      <c r="N154" s="195">
        <f>ROUNDDOWN('RASHODI PROJ. 2023'!N154*1.034,-2)</f>
        <v>0</v>
      </c>
      <c r="O154" s="195">
        <f>ROUNDDOWN('RASHODI PROJ. 2023'!O154*1.034,-2)</f>
        <v>0</v>
      </c>
      <c r="P154" s="195">
        <f>ROUNDDOWN('RASHODI PROJ. 2023'!P154*1.034,-2)</f>
        <v>0</v>
      </c>
      <c r="Q154" s="195">
        <f>ROUNDDOWN('RASHODI PROJ. 2023'!Q154*1.034,-2)</f>
        <v>0</v>
      </c>
      <c r="R154" s="338"/>
      <c r="S154" s="338"/>
      <c r="T154" s="338"/>
      <c r="U154" s="196"/>
      <c r="V154" s="196"/>
      <c r="W154" s="196"/>
      <c r="X154" s="196"/>
      <c r="Y154" s="196"/>
      <c r="Z154" s="196"/>
      <c r="AA154" s="196"/>
      <c r="AB154" s="196"/>
      <c r="AC154" s="165"/>
      <c r="AD154" s="165"/>
      <c r="AE154" s="165"/>
      <c r="AF154" s="165"/>
    </row>
    <row r="155" spans="1:32" s="167" customFormat="1" ht="35.1" customHeight="1">
      <c r="A155" s="197"/>
      <c r="B155" s="208" t="s">
        <v>148</v>
      </c>
      <c r="C155" s="199" t="s">
        <v>149</v>
      </c>
      <c r="D155" s="200">
        <f>ROUNDDOWN('RASHODI PROJ. 2023'!D155*1.034,-2)</f>
        <v>0</v>
      </c>
      <c r="E155" s="200">
        <f>ROUNDDOWN('RASHODI PROJ. 2023'!E155*1.034,-2)</f>
        <v>0</v>
      </c>
      <c r="F155" s="200">
        <f>ROUNDDOWN('RASHODI PROJ. 2023'!F155*1.034,-2)</f>
        <v>0</v>
      </c>
      <c r="G155" s="200">
        <f>ROUNDDOWN('RASHODI PROJ. 2023'!G155*1.034,-2)</f>
        <v>0</v>
      </c>
      <c r="H155" s="200">
        <f>ROUNDDOWN('RASHODI PROJ. 2023'!H155*1.034,-2)</f>
        <v>0</v>
      </c>
      <c r="I155" s="200">
        <f>ROUNDDOWN('RASHODI PROJ. 2023'!I155*1.034,-2)</f>
        <v>0</v>
      </c>
      <c r="J155" s="200">
        <f>ROUNDDOWN('RASHODI PROJ. 2023'!J155*1.034,-2)</f>
        <v>0</v>
      </c>
      <c r="K155" s="200">
        <f>ROUNDDOWN('RASHODI PROJ. 2023'!K155*1.034,-2)</f>
        <v>0</v>
      </c>
      <c r="L155" s="200">
        <f>ROUNDDOWN('RASHODI PROJ. 2023'!L155*1.034,-2)</f>
        <v>0</v>
      </c>
      <c r="M155" s="200">
        <f>ROUNDDOWN('RASHODI PROJ. 2023'!M155*1.034,-2)</f>
        <v>0</v>
      </c>
      <c r="N155" s="200">
        <f>ROUNDDOWN('RASHODI PROJ. 2023'!N155*1.034,-2)</f>
        <v>0</v>
      </c>
      <c r="O155" s="200">
        <f>ROUNDDOWN('RASHODI PROJ. 2023'!O155*1.034,-2)</f>
        <v>0</v>
      </c>
      <c r="P155" s="200">
        <f>ROUNDDOWN('RASHODI PROJ. 2023'!P155*1.034,-2)</f>
        <v>0</v>
      </c>
      <c r="Q155" s="200">
        <f>ROUNDDOWN('RASHODI PROJ. 2023'!Q155*1.034,-2)</f>
        <v>0</v>
      </c>
      <c r="R155" s="338"/>
      <c r="S155" s="338"/>
      <c r="T155" s="338"/>
      <c r="U155" s="201"/>
      <c r="V155" s="201"/>
      <c r="W155" s="201"/>
      <c r="X155" s="201"/>
      <c r="Y155" s="201"/>
      <c r="Z155" s="201"/>
      <c r="AA155" s="201"/>
      <c r="AB155" s="201"/>
      <c r="AC155" s="172"/>
      <c r="AD155" s="172"/>
      <c r="AE155" s="172"/>
      <c r="AF155" s="172"/>
    </row>
    <row r="156" spans="1:32" s="174" customFormat="1" ht="35.1" customHeight="1">
      <c r="A156" s="202"/>
      <c r="B156" s="209" t="s">
        <v>150</v>
      </c>
      <c r="C156" s="210" t="s">
        <v>30</v>
      </c>
      <c r="D156" s="177">
        <f>ROUNDDOWN('RASHODI PROJ. 2023'!D156*1.034,-2)</f>
        <v>0</v>
      </c>
      <c r="E156" s="205">
        <f>ROUNDDOWN('RASHODI PROJ. 2023'!E156*1.034,-2)</f>
        <v>0</v>
      </c>
      <c r="F156" s="213">
        <f>ROUNDDOWN('RASHODI PROJ. 2023'!F156*1.034,-2)</f>
        <v>0</v>
      </c>
      <c r="G156" s="207">
        <f>ROUNDDOWN('RASHODI PROJ. 2023'!G156*1.034,-2)</f>
        <v>0</v>
      </c>
      <c r="H156" s="178">
        <f>ROUNDDOWN('RASHODI PROJ. 2023'!H156*1.034,-2)</f>
        <v>0</v>
      </c>
      <c r="I156" s="178">
        <f>ROUNDDOWN('RASHODI PROJ. 2023'!I156*1.034,-2)</f>
        <v>0</v>
      </c>
      <c r="J156" s="178">
        <f>ROUNDDOWN('RASHODI PROJ. 2023'!J156*1.034,-2)</f>
        <v>0</v>
      </c>
      <c r="K156" s="178">
        <f>ROUNDDOWN('RASHODI PROJ. 2023'!K156*1.034,-2)</f>
        <v>0</v>
      </c>
      <c r="L156" s="178">
        <f>ROUNDDOWN('RASHODI PROJ. 2023'!L156*1.034,-2)</f>
        <v>0</v>
      </c>
      <c r="M156" s="206">
        <f>ROUNDDOWN('RASHODI PROJ. 2023'!M156*1.034,-2)</f>
        <v>0</v>
      </c>
      <c r="N156" s="254">
        <f>ROUNDDOWN('RASHODI PROJ. 2023'!N156*1.034,-2)</f>
        <v>0</v>
      </c>
      <c r="O156" s="178">
        <f>ROUNDDOWN('RASHODI PROJ. 2023'!O156*1.034,-2)</f>
        <v>0</v>
      </c>
      <c r="P156" s="178">
        <f>ROUNDDOWN('RASHODI PROJ. 2023'!P156*1.034,-2)</f>
        <v>0</v>
      </c>
      <c r="Q156" s="178">
        <f>ROUNDDOWN('RASHODI PROJ. 2023'!Q156*1.034,-2)</f>
        <v>0</v>
      </c>
      <c r="R156" s="338"/>
      <c r="S156" s="338"/>
      <c r="T156" s="338"/>
      <c r="U156" s="180"/>
      <c r="V156" s="180"/>
      <c r="W156" s="180"/>
      <c r="X156" s="180"/>
      <c r="Y156" s="180"/>
      <c r="Z156" s="180"/>
      <c r="AA156" s="180"/>
      <c r="AB156" s="180"/>
      <c r="AC156" s="181"/>
      <c r="AD156" s="181"/>
      <c r="AE156" s="181"/>
      <c r="AF156" s="181"/>
    </row>
    <row r="157" spans="1:32" s="167" customFormat="1" ht="35.1" customHeight="1">
      <c r="A157" s="197"/>
      <c r="B157" s="208" t="s">
        <v>151</v>
      </c>
      <c r="C157" s="199" t="s">
        <v>32</v>
      </c>
      <c r="D157" s="200">
        <f>ROUNDDOWN('RASHODI PROJ. 2023'!D157*1.034,-2)</f>
        <v>0</v>
      </c>
      <c r="E157" s="200">
        <f>ROUNDDOWN('RASHODI PROJ. 2023'!E157*1.034,-2)</f>
        <v>0</v>
      </c>
      <c r="F157" s="200">
        <f>ROUNDDOWN('RASHODI PROJ. 2023'!F157*1.034,-2)</f>
        <v>0</v>
      </c>
      <c r="G157" s="200">
        <f>ROUNDDOWN('RASHODI PROJ. 2023'!G157*1.034,-2)</f>
        <v>0</v>
      </c>
      <c r="H157" s="200">
        <f>ROUNDDOWN('RASHODI PROJ. 2023'!H157*1.034,-2)</f>
        <v>0</v>
      </c>
      <c r="I157" s="200">
        <f>ROUNDDOWN('RASHODI PROJ. 2023'!I157*1.034,-2)</f>
        <v>0</v>
      </c>
      <c r="J157" s="200">
        <f>ROUNDDOWN('RASHODI PROJ. 2023'!J157*1.034,-2)</f>
        <v>0</v>
      </c>
      <c r="K157" s="200">
        <f>ROUNDDOWN('RASHODI PROJ. 2023'!K157*1.034,-2)</f>
        <v>0</v>
      </c>
      <c r="L157" s="200">
        <f>ROUNDDOWN('RASHODI PROJ. 2023'!L157*1.034,-2)</f>
        <v>0</v>
      </c>
      <c r="M157" s="200">
        <f>ROUNDDOWN('RASHODI PROJ. 2023'!M157*1.034,-2)</f>
        <v>0</v>
      </c>
      <c r="N157" s="200">
        <f>ROUNDDOWN('RASHODI PROJ. 2023'!N157*1.034,-2)</f>
        <v>0</v>
      </c>
      <c r="O157" s="200">
        <f>ROUNDDOWN('RASHODI PROJ. 2023'!O157*1.034,-2)</f>
        <v>0</v>
      </c>
      <c r="P157" s="200">
        <f>ROUNDDOWN('RASHODI PROJ. 2023'!P157*1.034,-2)</f>
        <v>0</v>
      </c>
      <c r="Q157" s="200">
        <f>ROUNDDOWN('RASHODI PROJ. 2023'!Q157*1.034,-2)</f>
        <v>0</v>
      </c>
      <c r="R157" s="338"/>
      <c r="S157" s="338"/>
      <c r="T157" s="338"/>
      <c r="U157" s="201"/>
      <c r="V157" s="201"/>
      <c r="W157" s="201"/>
      <c r="X157" s="201"/>
      <c r="Y157" s="201"/>
      <c r="Z157" s="201"/>
      <c r="AA157" s="201"/>
      <c r="AB157" s="201"/>
      <c r="AC157" s="172"/>
      <c r="AD157" s="172"/>
      <c r="AE157" s="172"/>
      <c r="AF157" s="172"/>
    </row>
    <row r="158" spans="1:32" s="174" customFormat="1" ht="35.1" customHeight="1">
      <c r="A158" s="202"/>
      <c r="B158" s="209" t="s">
        <v>31</v>
      </c>
      <c r="C158" s="210" t="s">
        <v>32</v>
      </c>
      <c r="D158" s="177">
        <f>ROUNDDOWN('RASHODI PROJ. 2023'!D158*1.034,-2)</f>
        <v>0</v>
      </c>
      <c r="E158" s="205">
        <f>ROUNDDOWN('RASHODI PROJ. 2023'!E158*1.034,-2)</f>
        <v>0</v>
      </c>
      <c r="F158" s="205">
        <f>ROUNDDOWN('RASHODI PROJ. 2023'!F158*1.034,-2)</f>
        <v>0</v>
      </c>
      <c r="G158" s="207">
        <f>ROUNDDOWN('RASHODI PROJ. 2023'!G158*1.034,-2)</f>
        <v>0</v>
      </c>
      <c r="H158" s="178">
        <f>ROUNDDOWN('RASHODI PROJ. 2023'!H158*1.034,-2)</f>
        <v>0</v>
      </c>
      <c r="I158" s="178">
        <f>ROUNDDOWN('RASHODI PROJ. 2023'!I158*1.034,-2)</f>
        <v>0</v>
      </c>
      <c r="J158" s="178">
        <f>ROUNDDOWN('RASHODI PROJ. 2023'!J158*1.034,-2)</f>
        <v>0</v>
      </c>
      <c r="K158" s="178">
        <f>ROUNDDOWN('RASHODI PROJ. 2023'!K158*1.034,-2)</f>
        <v>0</v>
      </c>
      <c r="L158" s="178">
        <f>ROUNDDOWN('RASHODI PROJ. 2023'!L158*1.034,-2)</f>
        <v>0</v>
      </c>
      <c r="M158" s="206">
        <f>ROUNDDOWN('RASHODI PROJ. 2023'!M158*1.034,-2)</f>
        <v>0</v>
      </c>
      <c r="N158" s="254">
        <f>ROUNDDOWN('RASHODI PROJ. 2023'!N158*1.034,-2)</f>
        <v>0</v>
      </c>
      <c r="O158" s="178">
        <f>ROUNDDOWN('RASHODI PROJ. 2023'!O158*1.034,-2)</f>
        <v>0</v>
      </c>
      <c r="P158" s="178">
        <f>ROUNDDOWN('RASHODI PROJ. 2023'!P158*1.034,-2)</f>
        <v>0</v>
      </c>
      <c r="Q158" s="178">
        <f>ROUNDDOWN('RASHODI PROJ. 2023'!Q158*1.034,-2)</f>
        <v>0</v>
      </c>
      <c r="R158" s="338"/>
      <c r="S158" s="338"/>
      <c r="T158" s="338"/>
      <c r="U158" s="180"/>
      <c r="V158" s="180"/>
      <c r="W158" s="180"/>
      <c r="X158" s="180"/>
      <c r="Y158" s="180"/>
      <c r="Z158" s="180"/>
      <c r="AA158" s="180"/>
      <c r="AB158" s="180"/>
      <c r="AC158" s="181"/>
      <c r="AD158" s="181"/>
      <c r="AE158" s="181"/>
      <c r="AF158" s="181"/>
    </row>
    <row r="159" spans="1:32" s="167" customFormat="1" ht="35.1" customHeight="1">
      <c r="A159" s="197"/>
      <c r="B159" s="208" t="s">
        <v>152</v>
      </c>
      <c r="C159" s="211" t="s">
        <v>173</v>
      </c>
      <c r="D159" s="200">
        <f>ROUNDDOWN('RASHODI PROJ. 2023'!D159*1.034,-2)</f>
        <v>0</v>
      </c>
      <c r="E159" s="200">
        <f>ROUNDDOWN('RASHODI PROJ. 2023'!E159*1.034,-2)</f>
        <v>0</v>
      </c>
      <c r="F159" s="200">
        <f>ROUNDDOWN('RASHODI PROJ. 2023'!F159*1.034,-2)</f>
        <v>0</v>
      </c>
      <c r="G159" s="200">
        <f>ROUNDDOWN('RASHODI PROJ. 2023'!G159*1.034,-2)</f>
        <v>0</v>
      </c>
      <c r="H159" s="200">
        <f>ROUNDDOWN('RASHODI PROJ. 2023'!H159*1.034,-2)</f>
        <v>0</v>
      </c>
      <c r="I159" s="200">
        <f>ROUNDDOWN('RASHODI PROJ. 2023'!I159*1.034,-2)</f>
        <v>0</v>
      </c>
      <c r="J159" s="200">
        <f>ROUNDDOWN('RASHODI PROJ. 2023'!J159*1.034,-2)</f>
        <v>0</v>
      </c>
      <c r="K159" s="200">
        <f>ROUNDDOWN('RASHODI PROJ. 2023'!K159*1.034,-2)</f>
        <v>0</v>
      </c>
      <c r="L159" s="200">
        <f>ROUNDDOWN('RASHODI PROJ. 2023'!L159*1.034,-2)</f>
        <v>0</v>
      </c>
      <c r="M159" s="200">
        <f>ROUNDDOWN('RASHODI PROJ. 2023'!M159*1.034,-2)</f>
        <v>0</v>
      </c>
      <c r="N159" s="200">
        <f>ROUNDDOWN('RASHODI PROJ. 2023'!N159*1.034,-2)</f>
        <v>0</v>
      </c>
      <c r="O159" s="200">
        <f>ROUNDDOWN('RASHODI PROJ. 2023'!O159*1.034,-2)</f>
        <v>0</v>
      </c>
      <c r="P159" s="200">
        <f>ROUNDDOWN('RASHODI PROJ. 2023'!P159*1.034,-2)</f>
        <v>0</v>
      </c>
      <c r="Q159" s="200">
        <f>ROUNDDOWN('RASHODI PROJ. 2023'!Q159*1.034,-2)</f>
        <v>0</v>
      </c>
      <c r="R159" s="338"/>
      <c r="S159" s="338"/>
      <c r="T159" s="338"/>
      <c r="U159" s="201"/>
      <c r="V159" s="201"/>
      <c r="W159" s="201"/>
      <c r="X159" s="201"/>
      <c r="Y159" s="201"/>
      <c r="Z159" s="201"/>
      <c r="AA159" s="201"/>
      <c r="AB159" s="201"/>
      <c r="AC159" s="172"/>
      <c r="AD159" s="172"/>
      <c r="AE159" s="172"/>
      <c r="AF159" s="172"/>
    </row>
    <row r="160" spans="1:32" s="174" customFormat="1" ht="35.1" customHeight="1">
      <c r="A160" s="202"/>
      <c r="B160" s="209" t="s">
        <v>153</v>
      </c>
      <c r="C160" s="210" t="s">
        <v>174</v>
      </c>
      <c r="D160" s="177">
        <f>ROUNDDOWN('RASHODI PROJ. 2023'!D160*1.034,-2)</f>
        <v>0</v>
      </c>
      <c r="E160" s="205">
        <f>ROUNDDOWN('RASHODI PROJ. 2023'!E160*1.034,-2)</f>
        <v>0</v>
      </c>
      <c r="F160" s="205">
        <f>ROUNDDOWN('RASHODI PROJ. 2023'!F160*1.034,-2)</f>
        <v>0</v>
      </c>
      <c r="G160" s="207">
        <f>ROUNDDOWN('RASHODI PROJ. 2023'!G160*1.034,-2)</f>
        <v>0</v>
      </c>
      <c r="H160" s="178">
        <f>ROUNDDOWN('RASHODI PROJ. 2023'!H160*1.034,-2)</f>
        <v>0</v>
      </c>
      <c r="I160" s="178">
        <f>ROUNDDOWN('RASHODI PROJ. 2023'!I160*1.034,-2)</f>
        <v>0</v>
      </c>
      <c r="J160" s="178">
        <f>ROUNDDOWN('RASHODI PROJ. 2023'!J160*1.034,-2)</f>
        <v>0</v>
      </c>
      <c r="K160" s="178">
        <f>ROUNDDOWN('RASHODI PROJ. 2023'!K160*1.034,-2)</f>
        <v>0</v>
      </c>
      <c r="L160" s="178">
        <f>ROUNDDOWN('RASHODI PROJ. 2023'!L160*1.034,-2)</f>
        <v>0</v>
      </c>
      <c r="M160" s="206">
        <f>ROUNDDOWN('RASHODI PROJ. 2023'!M160*1.034,-2)</f>
        <v>0</v>
      </c>
      <c r="N160" s="254">
        <f>ROUNDDOWN('RASHODI PROJ. 2023'!N160*1.034,-2)</f>
        <v>0</v>
      </c>
      <c r="O160" s="178">
        <f>ROUNDDOWN('RASHODI PROJ. 2023'!O160*1.034,-2)</f>
        <v>0</v>
      </c>
      <c r="P160" s="178">
        <f>ROUNDDOWN('RASHODI PROJ. 2023'!P160*1.034,-2)</f>
        <v>0</v>
      </c>
      <c r="Q160" s="178">
        <f>ROUNDDOWN('RASHODI PROJ. 2023'!Q160*1.034,-2)</f>
        <v>0</v>
      </c>
      <c r="R160" s="338"/>
      <c r="S160" s="338"/>
      <c r="T160" s="338"/>
      <c r="U160" s="180"/>
      <c r="V160" s="180"/>
      <c r="W160" s="180"/>
      <c r="X160" s="180"/>
      <c r="Y160" s="180"/>
      <c r="Z160" s="180"/>
      <c r="AA160" s="180"/>
      <c r="AB160" s="180"/>
      <c r="AC160" s="181"/>
      <c r="AD160" s="181"/>
      <c r="AE160" s="181"/>
      <c r="AF160" s="181"/>
    </row>
    <row r="161" spans="1:33" s="214" customFormat="1" ht="35.1" customHeight="1">
      <c r="A161" s="197"/>
      <c r="B161" s="208" t="s">
        <v>154</v>
      </c>
      <c r="C161" s="199" t="s">
        <v>120</v>
      </c>
      <c r="D161" s="200">
        <f>ROUNDDOWN('RASHODI PROJ. 2023'!D161*1.034,-2)</f>
        <v>0</v>
      </c>
      <c r="E161" s="200">
        <f>ROUNDDOWN('RASHODI PROJ. 2023'!E161*1.034,-2)</f>
        <v>0</v>
      </c>
      <c r="F161" s="200">
        <f>ROUNDDOWN('RASHODI PROJ. 2023'!F161*1.034,-2)</f>
        <v>0</v>
      </c>
      <c r="G161" s="200">
        <f>ROUNDDOWN('RASHODI PROJ. 2023'!G161*1.034,-2)</f>
        <v>0</v>
      </c>
      <c r="H161" s="200">
        <f>ROUNDDOWN('RASHODI PROJ. 2023'!H161*1.034,-2)</f>
        <v>0</v>
      </c>
      <c r="I161" s="200">
        <f>ROUNDDOWN('RASHODI PROJ. 2023'!I161*1.034,-2)</f>
        <v>0</v>
      </c>
      <c r="J161" s="200">
        <f>ROUNDDOWN('RASHODI PROJ. 2023'!J161*1.034,-2)</f>
        <v>0</v>
      </c>
      <c r="K161" s="200">
        <f>ROUNDDOWN('RASHODI PROJ. 2023'!K161*1.034,-2)</f>
        <v>0</v>
      </c>
      <c r="L161" s="200">
        <f>ROUNDDOWN('RASHODI PROJ. 2023'!L161*1.034,-2)</f>
        <v>0</v>
      </c>
      <c r="M161" s="200">
        <f>ROUNDDOWN('RASHODI PROJ. 2023'!M161*1.034,-2)</f>
        <v>0</v>
      </c>
      <c r="N161" s="200">
        <f>ROUNDDOWN('RASHODI PROJ. 2023'!N161*1.034,-2)</f>
        <v>0</v>
      </c>
      <c r="O161" s="200">
        <f>ROUNDDOWN('RASHODI PROJ. 2023'!O161*1.034,-2)</f>
        <v>0</v>
      </c>
      <c r="P161" s="200">
        <f>ROUNDDOWN('RASHODI PROJ. 2023'!P161*1.034,-2)</f>
        <v>0</v>
      </c>
      <c r="Q161" s="200">
        <f>ROUNDDOWN('RASHODI PROJ. 2023'!Q161*1.034,-2)</f>
        <v>0</v>
      </c>
      <c r="R161" s="338"/>
      <c r="S161" s="338"/>
      <c r="T161" s="338"/>
      <c r="U161" s="201"/>
      <c r="V161" s="201"/>
      <c r="W161" s="201"/>
      <c r="X161" s="201"/>
      <c r="Y161" s="201"/>
      <c r="Z161" s="201"/>
      <c r="AA161" s="201"/>
      <c r="AB161" s="201"/>
      <c r="AC161" s="172"/>
      <c r="AD161" s="172"/>
      <c r="AE161" s="172"/>
      <c r="AF161" s="172"/>
    </row>
    <row r="162" spans="1:33" s="174" customFormat="1" ht="35.1" customHeight="1">
      <c r="B162" s="175">
        <v>3211</v>
      </c>
      <c r="C162" s="176" t="s">
        <v>33</v>
      </c>
      <c r="D162" s="177">
        <f>ROUNDDOWN('RASHODI PROJ. 2023'!D162*1.034,-2)</f>
        <v>0</v>
      </c>
      <c r="E162" s="178">
        <f>ROUNDDOWN('RASHODI PROJ. 2023'!E162*1.034,-2)</f>
        <v>0</v>
      </c>
      <c r="F162" s="178">
        <f>ROUNDDOWN('RASHODI PROJ. 2023'!F162*1.034,-2)</f>
        <v>0</v>
      </c>
      <c r="G162" s="177">
        <f>ROUNDDOWN('RASHODI PROJ. 2023'!G162*1.034,-2)</f>
        <v>0</v>
      </c>
      <c r="H162" s="178">
        <f>ROUNDDOWN('RASHODI PROJ. 2023'!H162*1.034,-2)</f>
        <v>0</v>
      </c>
      <c r="I162" s="178">
        <f>ROUNDDOWN('RASHODI PROJ. 2023'!I162*1.034,-2)</f>
        <v>0</v>
      </c>
      <c r="J162" s="178">
        <f>ROUNDDOWN('RASHODI PROJ. 2023'!J162*1.034,-2)</f>
        <v>0</v>
      </c>
      <c r="K162" s="178">
        <f>ROUNDDOWN('RASHODI PROJ. 2023'!K162*1.034,-2)</f>
        <v>0</v>
      </c>
      <c r="L162" s="178">
        <f>ROUNDDOWN('RASHODI PROJ. 2023'!L162*1.034,-2)</f>
        <v>0</v>
      </c>
      <c r="M162" s="206">
        <f>ROUNDDOWN('RASHODI PROJ. 2023'!M162*1.034,-2)</f>
        <v>0</v>
      </c>
      <c r="N162" s="254">
        <f>ROUNDDOWN('RASHODI PROJ. 2023'!N162*1.034,-2)</f>
        <v>0</v>
      </c>
      <c r="O162" s="178">
        <f>ROUNDDOWN('RASHODI PROJ. 2023'!O162*1.034,-2)</f>
        <v>0</v>
      </c>
      <c r="P162" s="178">
        <f>ROUNDDOWN('RASHODI PROJ. 2023'!P162*1.034,-2)</f>
        <v>0</v>
      </c>
      <c r="Q162" s="178">
        <f>ROUNDDOWN('RASHODI PROJ. 2023'!Q162*1.034,-2)</f>
        <v>0</v>
      </c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1"/>
      <c r="AD162" s="181"/>
      <c r="AE162" s="181"/>
      <c r="AF162" s="181"/>
    </row>
    <row r="163" spans="1:33" s="174" customFormat="1" ht="35.1" customHeight="1">
      <c r="A163" s="202"/>
      <c r="B163" s="209" t="s">
        <v>155</v>
      </c>
      <c r="C163" s="210" t="s">
        <v>34</v>
      </c>
      <c r="D163" s="177">
        <f>ROUNDDOWN('RASHODI PROJ. 2023'!D163*1.034,-2)</f>
        <v>0</v>
      </c>
      <c r="E163" s="205">
        <f>ROUNDDOWN('RASHODI PROJ. 2023'!E163*1.034,-2)</f>
        <v>0</v>
      </c>
      <c r="F163" s="205">
        <f>ROUNDDOWN('RASHODI PROJ. 2023'!F163*1.034,-2)</f>
        <v>0</v>
      </c>
      <c r="G163" s="207">
        <f>ROUNDDOWN('RASHODI PROJ. 2023'!G163*1.034,-2)</f>
        <v>0</v>
      </c>
      <c r="H163" s="178">
        <f>ROUNDDOWN('RASHODI PROJ. 2023'!H163*1.034,-2)</f>
        <v>0</v>
      </c>
      <c r="I163" s="178">
        <f>ROUNDDOWN('RASHODI PROJ. 2023'!I163*1.034,-2)</f>
        <v>0</v>
      </c>
      <c r="J163" s="178">
        <f>ROUNDDOWN('RASHODI PROJ. 2023'!J163*1.034,-2)</f>
        <v>0</v>
      </c>
      <c r="K163" s="178">
        <f>ROUNDDOWN('RASHODI PROJ. 2023'!K163*1.034,-2)</f>
        <v>0</v>
      </c>
      <c r="L163" s="178">
        <f>ROUNDDOWN('RASHODI PROJ. 2023'!L163*1.034,-2)</f>
        <v>0</v>
      </c>
      <c r="M163" s="206">
        <f>ROUNDDOWN('RASHODI PROJ. 2023'!M163*1.034,-2)</f>
        <v>0</v>
      </c>
      <c r="N163" s="254">
        <f>ROUNDDOWN('RASHODI PROJ. 2023'!N163*1.034,-2)</f>
        <v>0</v>
      </c>
      <c r="O163" s="178">
        <f>ROUNDDOWN('RASHODI PROJ. 2023'!O163*1.034,-2)</f>
        <v>0</v>
      </c>
      <c r="P163" s="178">
        <f>ROUNDDOWN('RASHODI PROJ. 2023'!P163*1.034,-2)</f>
        <v>0</v>
      </c>
      <c r="Q163" s="178">
        <f>ROUNDDOWN('RASHODI PROJ. 2023'!Q163*1.034,-2)</f>
        <v>0</v>
      </c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1"/>
      <c r="AD163" s="181"/>
      <c r="AE163" s="181"/>
      <c r="AF163" s="181"/>
    </row>
    <row r="164" spans="1:33" s="220" customFormat="1" ht="35.1" customHeight="1">
      <c r="A164" s="215"/>
      <c r="B164" s="216" t="s">
        <v>156</v>
      </c>
      <c r="C164" s="217" t="s">
        <v>121</v>
      </c>
      <c r="D164" s="201">
        <f>ROUNDDOWN('RASHODI PROJ. 2023'!D164*1.034,-2)</f>
        <v>0</v>
      </c>
      <c r="E164" s="201">
        <f>ROUNDDOWN('RASHODI PROJ. 2023'!E164*1.034,-2)</f>
        <v>0</v>
      </c>
      <c r="F164" s="201">
        <f>ROUNDDOWN('RASHODI PROJ. 2023'!F164*1.034,-2)</f>
        <v>0</v>
      </c>
      <c r="G164" s="201">
        <f>ROUNDDOWN('RASHODI PROJ. 2023'!G164*1.034,-2)</f>
        <v>0</v>
      </c>
      <c r="H164" s="201">
        <f>ROUNDDOWN('RASHODI PROJ. 2023'!H164*1.034,-2)</f>
        <v>0</v>
      </c>
      <c r="I164" s="201">
        <f>ROUNDDOWN('RASHODI PROJ. 2023'!I164*1.034,-2)</f>
        <v>0</v>
      </c>
      <c r="J164" s="201">
        <f>ROUNDDOWN('RASHODI PROJ. 2023'!J164*1.034,-2)</f>
        <v>0</v>
      </c>
      <c r="K164" s="201">
        <f>ROUNDDOWN('RASHODI PROJ. 2023'!K164*1.034,-2)</f>
        <v>0</v>
      </c>
      <c r="L164" s="201">
        <f>ROUNDDOWN('RASHODI PROJ. 2023'!L164*1.034,-2)</f>
        <v>0</v>
      </c>
      <c r="M164" s="201">
        <f>ROUNDDOWN('RASHODI PROJ. 2023'!M164*1.034,-2)</f>
        <v>0</v>
      </c>
      <c r="N164" s="201">
        <f>ROUNDDOWN('RASHODI PROJ. 2023'!N164*1.034,-2)</f>
        <v>0</v>
      </c>
      <c r="O164" s="201">
        <f>ROUNDDOWN('RASHODI PROJ. 2023'!O164*1.034,-2)</f>
        <v>0</v>
      </c>
      <c r="P164" s="201">
        <f>ROUNDDOWN('RASHODI PROJ. 2023'!P164*1.034,-2)</f>
        <v>0</v>
      </c>
      <c r="Q164" s="201">
        <f>ROUNDDOWN('RASHODI PROJ. 2023'!Q164*1.034,-2)</f>
        <v>0</v>
      </c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181"/>
      <c r="AD164" s="181"/>
      <c r="AE164" s="181"/>
      <c r="AF164" s="181"/>
      <c r="AG164" s="219"/>
    </row>
    <row r="165" spans="1:33" s="174" customFormat="1" ht="35.1" customHeight="1">
      <c r="B165" s="209" t="s">
        <v>329</v>
      </c>
      <c r="C165" s="210" t="s">
        <v>37</v>
      </c>
      <c r="D165" s="221">
        <f>ROUNDDOWN('RASHODI PROJ. 2023'!D165*1.034,-2)</f>
        <v>0</v>
      </c>
      <c r="E165" s="222">
        <f>ROUNDDOWN('RASHODI PROJ. 2023'!E165*1.034,-2)</f>
        <v>0</v>
      </c>
      <c r="F165" s="222">
        <f>ROUNDDOWN('RASHODI PROJ. 2023'!F165*1.034,-2)</f>
        <v>0</v>
      </c>
      <c r="G165" s="221">
        <f>ROUNDDOWN('RASHODI PROJ. 2023'!G165*1.034,-2)</f>
        <v>0</v>
      </c>
      <c r="H165" s="222">
        <f>ROUNDDOWN('RASHODI PROJ. 2023'!H165*1.034,-2)</f>
        <v>0</v>
      </c>
      <c r="I165" s="222">
        <f>ROUNDDOWN('RASHODI PROJ. 2023'!I165*1.034,-2)</f>
        <v>0</v>
      </c>
      <c r="J165" s="222">
        <f>ROUNDDOWN('RASHODI PROJ. 2023'!J165*1.034,-2)</f>
        <v>0</v>
      </c>
      <c r="K165" s="222">
        <f>ROUNDDOWN('RASHODI PROJ. 2023'!K165*1.034,-2)</f>
        <v>0</v>
      </c>
      <c r="L165" s="222">
        <f>ROUNDDOWN('RASHODI PROJ. 2023'!L165*1.034,-2)</f>
        <v>0</v>
      </c>
      <c r="M165" s="223">
        <f>ROUNDDOWN('RASHODI PROJ. 2023'!M165*1.034,-2)</f>
        <v>0</v>
      </c>
      <c r="N165" s="255">
        <f>ROUNDDOWN('RASHODI PROJ. 2023'!N165*1.034,-2)</f>
        <v>0</v>
      </c>
      <c r="O165" s="222">
        <f>ROUNDDOWN('RASHODI PROJ. 2023'!O165*1.034,-2)</f>
        <v>0</v>
      </c>
      <c r="P165" s="222">
        <f>ROUNDDOWN('RASHODI PROJ. 2023'!P165*1.034,-2)</f>
        <v>0</v>
      </c>
      <c r="Q165" s="222">
        <f>ROUNDDOWN('RASHODI PROJ. 2023'!Q165*1.034,-2)</f>
        <v>0</v>
      </c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1"/>
      <c r="AD165" s="181"/>
      <c r="AE165" s="181"/>
      <c r="AF165" s="181"/>
      <c r="AG165" s="182"/>
    </row>
    <row r="166" spans="1:33" s="166" customFormat="1" ht="35.1" customHeight="1">
      <c r="A166" s="321" t="s">
        <v>383</v>
      </c>
      <c r="B166" s="322"/>
      <c r="C166" s="322"/>
      <c r="D166" s="195">
        <f>ROUNDDOWN('RASHODI PROJ. 2023'!D166*1.034,-2)</f>
        <v>0</v>
      </c>
      <c r="E166" s="195">
        <f>ROUNDDOWN('RASHODI PROJ. 2023'!E166*1.034,-2)</f>
        <v>0</v>
      </c>
      <c r="F166" s="195">
        <f>ROUNDDOWN('RASHODI PROJ. 2023'!F166*1.034,-2)</f>
        <v>0</v>
      </c>
      <c r="G166" s="195">
        <f>ROUNDDOWN('RASHODI PROJ. 2023'!G166*1.034,-2)</f>
        <v>0</v>
      </c>
      <c r="H166" s="195">
        <f>ROUNDDOWN('RASHODI PROJ. 2023'!H166*1.034,-2)</f>
        <v>0</v>
      </c>
      <c r="I166" s="195">
        <f>ROUNDDOWN('RASHODI PROJ. 2023'!I166*1.034,-2)</f>
        <v>0</v>
      </c>
      <c r="J166" s="195">
        <f>ROUNDDOWN('RASHODI PROJ. 2023'!J166*1.034,-2)</f>
        <v>0</v>
      </c>
      <c r="K166" s="195">
        <f>ROUNDDOWN('RASHODI PROJ. 2023'!K166*1.034,-2)</f>
        <v>0</v>
      </c>
      <c r="L166" s="195">
        <f>ROUNDDOWN('RASHODI PROJ. 2023'!L166*1.034,-2)</f>
        <v>0</v>
      </c>
      <c r="M166" s="195">
        <f>ROUNDDOWN('RASHODI PROJ. 2023'!M166*1.034,-2)</f>
        <v>0</v>
      </c>
      <c r="N166" s="195">
        <f>ROUNDDOWN('RASHODI PROJ. 2023'!N166*1.034,-2)</f>
        <v>0</v>
      </c>
      <c r="O166" s="195">
        <f>ROUNDDOWN('RASHODI PROJ. 2023'!O166*1.034,-2)</f>
        <v>0</v>
      </c>
      <c r="P166" s="195">
        <f>ROUNDDOWN('RASHODI PROJ. 2023'!P166*1.034,-2)</f>
        <v>0</v>
      </c>
      <c r="Q166" s="195">
        <f>ROUNDDOWN('RASHODI PROJ. 2023'!Q166*1.034,-2)</f>
        <v>0</v>
      </c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224"/>
      <c r="AD166" s="224"/>
      <c r="AE166" s="224"/>
      <c r="AF166" s="224"/>
    </row>
    <row r="167" spans="1:33" s="167" customFormat="1" ht="35.1" customHeight="1">
      <c r="A167" s="197"/>
      <c r="B167" s="208" t="s">
        <v>163</v>
      </c>
      <c r="C167" s="199" t="s">
        <v>164</v>
      </c>
      <c r="D167" s="200">
        <f>ROUNDDOWN('RASHODI PROJ. 2023'!D167*1.034,-2)</f>
        <v>0</v>
      </c>
      <c r="E167" s="200">
        <f>ROUNDDOWN('RASHODI PROJ. 2023'!E167*1.034,-2)</f>
        <v>0</v>
      </c>
      <c r="F167" s="200">
        <f>ROUNDDOWN('RASHODI PROJ. 2023'!F167*1.034,-2)</f>
        <v>0</v>
      </c>
      <c r="G167" s="200">
        <f>ROUNDDOWN('RASHODI PROJ. 2023'!G167*1.034,-2)</f>
        <v>0</v>
      </c>
      <c r="H167" s="200">
        <f>ROUNDDOWN('RASHODI PROJ. 2023'!H167*1.034,-2)</f>
        <v>0</v>
      </c>
      <c r="I167" s="200">
        <f>ROUNDDOWN('RASHODI PROJ. 2023'!I167*1.034,-2)</f>
        <v>0</v>
      </c>
      <c r="J167" s="200">
        <f>ROUNDDOWN('RASHODI PROJ. 2023'!J167*1.034,-2)</f>
        <v>0</v>
      </c>
      <c r="K167" s="200">
        <f>ROUNDDOWN('RASHODI PROJ. 2023'!K167*1.034,-2)</f>
        <v>0</v>
      </c>
      <c r="L167" s="200">
        <f>ROUNDDOWN('RASHODI PROJ. 2023'!L167*1.034,-2)</f>
        <v>0</v>
      </c>
      <c r="M167" s="200">
        <f>ROUNDDOWN('RASHODI PROJ. 2023'!M167*1.034,-2)</f>
        <v>0</v>
      </c>
      <c r="N167" s="200">
        <f>ROUNDDOWN('RASHODI PROJ. 2023'!N167*1.034,-2)</f>
        <v>0</v>
      </c>
      <c r="O167" s="200">
        <f>ROUNDDOWN('RASHODI PROJ. 2023'!O167*1.034,-2)</f>
        <v>0</v>
      </c>
      <c r="P167" s="200">
        <f>ROUNDDOWN('RASHODI PROJ. 2023'!P167*1.034,-2)</f>
        <v>0</v>
      </c>
      <c r="Q167" s="200">
        <f>ROUNDDOWN('RASHODI PROJ. 2023'!Q167*1.034,-2)</f>
        <v>0</v>
      </c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172"/>
      <c r="AD167" s="172"/>
      <c r="AE167" s="172"/>
      <c r="AF167" s="172"/>
    </row>
    <row r="168" spans="1:33" s="174" customFormat="1" ht="35.1" customHeight="1">
      <c r="A168" s="202" t="s">
        <v>183</v>
      </c>
      <c r="B168" s="203" t="s">
        <v>166</v>
      </c>
      <c r="C168" s="212" t="s">
        <v>59</v>
      </c>
      <c r="D168" s="177">
        <f>ROUNDDOWN('RASHODI PROJ. 2023'!D168*1.034,-2)</f>
        <v>0</v>
      </c>
      <c r="E168" s="205">
        <f>ROUNDDOWN('RASHODI PROJ. 2023'!E168*1.034,-2)</f>
        <v>0</v>
      </c>
      <c r="F168" s="205">
        <f>ROUNDDOWN('RASHODI PROJ. 2023'!F168*1.034,-2)</f>
        <v>0</v>
      </c>
      <c r="G168" s="207">
        <f>ROUNDDOWN('RASHODI PROJ. 2023'!G168*1.034,-2)</f>
        <v>0</v>
      </c>
      <c r="H168" s="179">
        <f>ROUNDDOWN('RASHODI PROJ. 2023'!H168*1.034,-2)</f>
        <v>0</v>
      </c>
      <c r="I168" s="179">
        <f>ROUNDDOWN('RASHODI PROJ. 2023'!I168*1.034,-2)</f>
        <v>0</v>
      </c>
      <c r="J168" s="179">
        <f>ROUNDDOWN('RASHODI PROJ. 2023'!J168*1.034,-2)</f>
        <v>0</v>
      </c>
      <c r="K168" s="179">
        <f>ROUNDDOWN('RASHODI PROJ. 2023'!K168*1.034,-2)</f>
        <v>0</v>
      </c>
      <c r="L168" s="179">
        <f>ROUNDDOWN('RASHODI PROJ. 2023'!L168*1.034,-2)</f>
        <v>0</v>
      </c>
      <c r="M168" s="179">
        <f>ROUNDDOWN('RASHODI PROJ. 2023'!M168*1.034,-2)</f>
        <v>0</v>
      </c>
      <c r="N168" s="179">
        <f>ROUNDDOWN('RASHODI PROJ. 2023'!N168*1.034,-2)</f>
        <v>0</v>
      </c>
      <c r="O168" s="179">
        <f>ROUNDDOWN('RASHODI PROJ. 2023'!O168*1.034,-2)</f>
        <v>0</v>
      </c>
      <c r="P168" s="179">
        <f>ROUNDDOWN('RASHODI PROJ. 2023'!P168*1.034,-2)</f>
        <v>0</v>
      </c>
      <c r="Q168" s="179">
        <f>ROUNDDOWN('RASHODI PROJ. 2023'!Q168*1.034,-2)</f>
        <v>0</v>
      </c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1"/>
      <c r="AD168" s="181"/>
      <c r="AE168" s="181"/>
      <c r="AF168" s="181"/>
    </row>
    <row r="169" spans="1:33" s="167" customFormat="1" ht="35.1" customHeight="1">
      <c r="A169" s="197"/>
      <c r="B169" s="225" t="s">
        <v>177</v>
      </c>
      <c r="C169" s="226" t="s">
        <v>178</v>
      </c>
      <c r="D169" s="200">
        <f>ROUNDDOWN('RASHODI PROJ. 2023'!D169*1.034,-2)</f>
        <v>0</v>
      </c>
      <c r="E169" s="200">
        <f>ROUNDDOWN('RASHODI PROJ. 2023'!E169*1.034,-2)</f>
        <v>0</v>
      </c>
      <c r="F169" s="200">
        <f>ROUNDDOWN('RASHODI PROJ. 2023'!F169*1.034,-2)</f>
        <v>0</v>
      </c>
      <c r="G169" s="200">
        <f>ROUNDDOWN('RASHODI PROJ. 2023'!G169*1.034,-2)</f>
        <v>0</v>
      </c>
      <c r="H169" s="200">
        <f>ROUNDDOWN('RASHODI PROJ. 2023'!H169*1.034,-2)</f>
        <v>0</v>
      </c>
      <c r="I169" s="200">
        <f>ROUNDDOWN('RASHODI PROJ. 2023'!I169*1.034,-2)</f>
        <v>0</v>
      </c>
      <c r="J169" s="200">
        <f>ROUNDDOWN('RASHODI PROJ. 2023'!J169*1.034,-2)</f>
        <v>0</v>
      </c>
      <c r="K169" s="200">
        <f>ROUNDDOWN('RASHODI PROJ. 2023'!K169*1.034,-2)</f>
        <v>0</v>
      </c>
      <c r="L169" s="200">
        <f>ROUNDDOWN('RASHODI PROJ. 2023'!L169*1.034,-2)</f>
        <v>0</v>
      </c>
      <c r="M169" s="200">
        <f>ROUNDDOWN('RASHODI PROJ. 2023'!M169*1.034,-2)</f>
        <v>0</v>
      </c>
      <c r="N169" s="200">
        <f>ROUNDDOWN('RASHODI PROJ. 2023'!N169*1.034,-2)</f>
        <v>0</v>
      </c>
      <c r="O169" s="200">
        <f>ROUNDDOWN('RASHODI PROJ. 2023'!O169*1.034,-2)</f>
        <v>0</v>
      </c>
      <c r="P169" s="200">
        <f>ROUNDDOWN('RASHODI PROJ. 2023'!P169*1.034,-2)</f>
        <v>0</v>
      </c>
      <c r="Q169" s="200">
        <f>ROUNDDOWN('RASHODI PROJ. 2023'!Q169*1.034,-2)</f>
        <v>0</v>
      </c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172"/>
      <c r="AD169" s="172"/>
      <c r="AE169" s="172"/>
      <c r="AF169" s="172"/>
    </row>
    <row r="170" spans="1:33" s="174" customFormat="1" ht="35.1" customHeight="1">
      <c r="A170" s="202" t="s">
        <v>184</v>
      </c>
      <c r="B170" s="227" t="s">
        <v>179</v>
      </c>
      <c r="C170" s="228" t="s">
        <v>110</v>
      </c>
      <c r="D170" s="177">
        <f>ROUNDDOWN('RASHODI PROJ. 2023'!D170*1.034,-2)</f>
        <v>0</v>
      </c>
      <c r="E170" s="205">
        <f>ROUNDDOWN('RASHODI PROJ. 2023'!E170*1.034,-2)</f>
        <v>0</v>
      </c>
      <c r="F170" s="213">
        <f>ROUNDDOWN('RASHODI PROJ. 2023'!F170*1.034,-2)</f>
        <v>0</v>
      </c>
      <c r="G170" s="207">
        <f>ROUNDDOWN('RASHODI PROJ. 2023'!G170*1.034,-2)</f>
        <v>0</v>
      </c>
      <c r="H170" s="179">
        <f>ROUNDDOWN('RASHODI PROJ. 2023'!H170*1.034,-2)</f>
        <v>0</v>
      </c>
      <c r="I170" s="179">
        <f>ROUNDDOWN('RASHODI PROJ. 2023'!I170*1.034,-2)</f>
        <v>0</v>
      </c>
      <c r="J170" s="179">
        <f>ROUNDDOWN('RASHODI PROJ. 2023'!J170*1.034,-2)</f>
        <v>0</v>
      </c>
      <c r="K170" s="179">
        <f>ROUNDDOWN('RASHODI PROJ. 2023'!K170*1.034,-2)</f>
        <v>0</v>
      </c>
      <c r="L170" s="179">
        <f>ROUNDDOWN('RASHODI PROJ. 2023'!L170*1.034,-2)</f>
        <v>0</v>
      </c>
      <c r="M170" s="179">
        <f>ROUNDDOWN('RASHODI PROJ. 2023'!M170*1.034,-2)</f>
        <v>0</v>
      </c>
      <c r="N170" s="179">
        <f>ROUNDDOWN('RASHODI PROJ. 2023'!N170*1.034,-2)</f>
        <v>0</v>
      </c>
      <c r="O170" s="179">
        <f>ROUNDDOWN('RASHODI PROJ. 2023'!O170*1.034,-2)</f>
        <v>0</v>
      </c>
      <c r="P170" s="179">
        <f>ROUNDDOWN('RASHODI PROJ. 2023'!P170*1.034,-2)</f>
        <v>0</v>
      </c>
      <c r="Q170" s="179">
        <f>ROUNDDOWN('RASHODI PROJ. 2023'!Q170*1.034,-2)</f>
        <v>0</v>
      </c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1"/>
      <c r="AD170" s="181"/>
      <c r="AE170" s="181"/>
      <c r="AF170" s="181"/>
    </row>
    <row r="171" spans="1:33" s="166" customFormat="1" ht="35.1" customHeight="1">
      <c r="A171" s="321" t="s">
        <v>384</v>
      </c>
      <c r="B171" s="331"/>
      <c r="C171" s="331"/>
      <c r="D171" s="195">
        <f>ROUNDDOWN('RASHODI PROJ. 2023'!D171*1.034,-2)</f>
        <v>7400</v>
      </c>
      <c r="E171" s="195">
        <f>ROUNDDOWN('RASHODI PROJ. 2023'!E171*1.034,-2)</f>
        <v>0</v>
      </c>
      <c r="F171" s="195">
        <f>ROUNDDOWN('RASHODI PROJ. 2023'!F171*1.034,-2)</f>
        <v>7400</v>
      </c>
      <c r="G171" s="195">
        <f>ROUNDDOWN('RASHODI PROJ. 2023'!G171*1.034,-2)</f>
        <v>0</v>
      </c>
      <c r="H171" s="195">
        <f>ROUNDDOWN('RASHODI PROJ. 2023'!H171*1.034,-2)</f>
        <v>0</v>
      </c>
      <c r="I171" s="195">
        <f>ROUNDDOWN('RASHODI PROJ. 2023'!I171*1.034,-2)</f>
        <v>0</v>
      </c>
      <c r="J171" s="195">
        <f>ROUNDDOWN('RASHODI PROJ. 2023'!J171*1.034,-2)</f>
        <v>0</v>
      </c>
      <c r="K171" s="195">
        <f>ROUNDDOWN('RASHODI PROJ. 2023'!K171*1.034,-2)</f>
        <v>0</v>
      </c>
      <c r="L171" s="195">
        <f>ROUNDDOWN('RASHODI PROJ. 2023'!L171*1.034,-2)</f>
        <v>0</v>
      </c>
      <c r="M171" s="195">
        <f>ROUNDDOWN('RASHODI PROJ. 2023'!M171*1.034,-2)</f>
        <v>0</v>
      </c>
      <c r="N171" s="195">
        <f>ROUNDDOWN('RASHODI PROJ. 2023'!N171*1.034,-2)</f>
        <v>0</v>
      </c>
      <c r="O171" s="195">
        <f>ROUNDDOWN('RASHODI PROJ. 2023'!O171*1.034,-2)</f>
        <v>0</v>
      </c>
      <c r="P171" s="195">
        <f>ROUNDDOWN('RASHODI PROJ. 2023'!P171*1.034,-2)</f>
        <v>0</v>
      </c>
      <c r="Q171" s="195">
        <f>ROUNDDOWN('RASHODI PROJ. 2023'!Q171*1.034,-2)</f>
        <v>0</v>
      </c>
      <c r="R171" s="196"/>
      <c r="S171" s="229"/>
      <c r="T171" s="229"/>
      <c r="U171" s="196"/>
      <c r="V171" s="196"/>
      <c r="W171" s="196"/>
      <c r="X171" s="196"/>
      <c r="Y171" s="196"/>
      <c r="Z171" s="196"/>
      <c r="AA171" s="196"/>
      <c r="AB171" s="196"/>
      <c r="AC171" s="165"/>
      <c r="AD171" s="165"/>
      <c r="AE171" s="165"/>
      <c r="AF171" s="165"/>
    </row>
    <row r="172" spans="1:33" s="167" customFormat="1" ht="35.1" customHeight="1">
      <c r="A172" s="197"/>
      <c r="B172" s="198" t="s">
        <v>159</v>
      </c>
      <c r="C172" s="199" t="s">
        <v>122</v>
      </c>
      <c r="D172" s="200">
        <f>ROUNDDOWN('RASHODI PROJ. 2023'!D172*1.034,-2)</f>
        <v>7400</v>
      </c>
      <c r="E172" s="200">
        <f>ROUNDDOWN('RASHODI PROJ. 2023'!E172*1.034,-2)</f>
        <v>0</v>
      </c>
      <c r="F172" s="200">
        <f>ROUNDDOWN('RASHODI PROJ. 2023'!F172*1.034,-2)</f>
        <v>7400</v>
      </c>
      <c r="G172" s="200">
        <f>ROUNDDOWN('RASHODI PROJ. 2023'!G172*1.034,-2)</f>
        <v>0</v>
      </c>
      <c r="H172" s="200">
        <f>ROUNDDOWN('RASHODI PROJ. 2023'!H172*1.034,-2)</f>
        <v>0</v>
      </c>
      <c r="I172" s="200">
        <f>ROUNDDOWN('RASHODI PROJ. 2023'!I172*1.034,-2)</f>
        <v>0</v>
      </c>
      <c r="J172" s="200">
        <f>ROUNDDOWN('RASHODI PROJ. 2023'!J172*1.034,-2)</f>
        <v>0</v>
      </c>
      <c r="K172" s="200">
        <f>ROUNDDOWN('RASHODI PROJ. 2023'!K172*1.034,-2)</f>
        <v>0</v>
      </c>
      <c r="L172" s="200">
        <f>ROUNDDOWN('RASHODI PROJ. 2023'!L172*1.034,-2)</f>
        <v>0</v>
      </c>
      <c r="M172" s="200">
        <f>ROUNDDOWN('RASHODI PROJ. 2023'!M172*1.034,-2)</f>
        <v>0</v>
      </c>
      <c r="N172" s="200">
        <f>ROUNDDOWN('RASHODI PROJ. 2023'!N172*1.034,-2)</f>
        <v>0</v>
      </c>
      <c r="O172" s="200">
        <f>ROUNDDOWN('RASHODI PROJ. 2023'!O172*1.034,-2)</f>
        <v>0</v>
      </c>
      <c r="P172" s="200">
        <f>ROUNDDOWN('RASHODI PROJ. 2023'!P172*1.034,-2)</f>
        <v>0</v>
      </c>
      <c r="Q172" s="200">
        <f>ROUNDDOWN('RASHODI PROJ. 2023'!Q172*1.034,-2)</f>
        <v>0</v>
      </c>
      <c r="R172" s="201"/>
      <c r="S172" s="230"/>
      <c r="T172" s="230"/>
      <c r="U172" s="201"/>
      <c r="V172" s="201"/>
      <c r="W172" s="201"/>
      <c r="X172" s="201"/>
      <c r="Y172" s="201"/>
      <c r="Z172" s="201"/>
      <c r="AA172" s="201"/>
      <c r="AB172" s="201"/>
      <c r="AC172" s="172"/>
      <c r="AD172" s="172"/>
      <c r="AE172" s="172"/>
      <c r="AF172" s="172"/>
    </row>
    <row r="173" spans="1:33" s="174" customFormat="1" ht="35.1" customHeight="1">
      <c r="A173" s="202" t="s">
        <v>175</v>
      </c>
      <c r="B173" s="231">
        <v>3232</v>
      </c>
      <c r="C173" s="210" t="s">
        <v>42</v>
      </c>
      <c r="D173" s="177">
        <f>ROUNDDOWN('RASHODI PROJ. 2023'!D173*1.034,-2)</f>
        <v>0</v>
      </c>
      <c r="E173" s="232">
        <f>ROUNDDOWN('RASHODI PROJ. 2023'!E173*1.034,-2)</f>
        <v>0</v>
      </c>
      <c r="F173" s="213">
        <f>ROUNDDOWN('RASHODI PROJ. 2023'!F173*1.034,-2)</f>
        <v>0</v>
      </c>
      <c r="G173" s="207">
        <f>ROUNDDOWN('RASHODI PROJ. 2023'!G173*1.034,-2)</f>
        <v>0</v>
      </c>
      <c r="H173" s="179">
        <f>ROUNDDOWN('RASHODI PROJ. 2023'!H173*1.034,-2)</f>
        <v>0</v>
      </c>
      <c r="I173" s="179">
        <f>ROUNDDOWN('RASHODI PROJ. 2023'!I173*1.034,-2)</f>
        <v>0</v>
      </c>
      <c r="J173" s="179">
        <f>ROUNDDOWN('RASHODI PROJ. 2023'!J173*1.034,-2)</f>
        <v>0</v>
      </c>
      <c r="K173" s="179">
        <f>ROUNDDOWN('RASHODI PROJ. 2023'!K173*1.034,-2)</f>
        <v>0</v>
      </c>
      <c r="L173" s="179">
        <f>ROUNDDOWN('RASHODI PROJ. 2023'!L173*1.034,-2)</f>
        <v>0</v>
      </c>
      <c r="M173" s="179">
        <f>ROUNDDOWN('RASHODI PROJ. 2023'!M173*1.034,-2)</f>
        <v>0</v>
      </c>
      <c r="N173" s="179">
        <f>ROUNDDOWN('RASHODI PROJ. 2023'!N173*1.034,-2)</f>
        <v>0</v>
      </c>
      <c r="O173" s="179">
        <f>ROUNDDOWN('RASHODI PROJ. 2023'!O173*1.034,-2)</f>
        <v>0</v>
      </c>
      <c r="P173" s="179">
        <f>ROUNDDOWN('RASHODI PROJ. 2023'!P173*1.034,-2)</f>
        <v>0</v>
      </c>
      <c r="Q173" s="179">
        <f>ROUNDDOWN('RASHODI PROJ. 2023'!Q173*1.034,-2)</f>
        <v>0</v>
      </c>
      <c r="R173" s="317" t="s">
        <v>321</v>
      </c>
      <c r="S173" s="318"/>
      <c r="T173" s="233"/>
      <c r="U173" s="180"/>
      <c r="V173" s="180"/>
      <c r="W173" s="180"/>
      <c r="X173" s="180"/>
      <c r="Y173" s="180"/>
      <c r="Z173" s="180"/>
      <c r="AA173" s="180"/>
      <c r="AB173" s="180"/>
      <c r="AC173" s="181"/>
      <c r="AD173" s="181"/>
      <c r="AE173" s="181"/>
      <c r="AF173" s="181"/>
    </row>
    <row r="174" spans="1:33" s="174" customFormat="1" ht="35.1" customHeight="1">
      <c r="A174" s="202"/>
      <c r="B174" s="203" t="s">
        <v>160</v>
      </c>
      <c r="C174" s="212" t="s">
        <v>47</v>
      </c>
      <c r="D174" s="177">
        <f>ROUNDDOWN('RASHODI PROJ. 2023'!D174*1.034,-2)</f>
        <v>7400</v>
      </c>
      <c r="E174" s="205">
        <f>ROUNDDOWN('RASHODI PROJ. 2023'!E174*1.034,-2)</f>
        <v>0</v>
      </c>
      <c r="F174" s="213">
        <f>ROUNDDOWN('RASHODI PROJ. 2023'!F174*1.034,-2)</f>
        <v>7400</v>
      </c>
      <c r="G174" s="207">
        <f>ROUNDDOWN('RASHODI PROJ. 2023'!G174*1.034,-2)</f>
        <v>0</v>
      </c>
      <c r="H174" s="179">
        <f>ROUNDDOWN('RASHODI PROJ. 2023'!H174*1.034,-2)</f>
        <v>0</v>
      </c>
      <c r="I174" s="179">
        <f>ROUNDDOWN('RASHODI PROJ. 2023'!I174*1.034,-2)</f>
        <v>0</v>
      </c>
      <c r="J174" s="179">
        <f>ROUNDDOWN('RASHODI PROJ. 2023'!J174*1.034,-2)</f>
        <v>0</v>
      </c>
      <c r="K174" s="179">
        <f>ROUNDDOWN('RASHODI PROJ. 2023'!K174*1.034,-2)</f>
        <v>0</v>
      </c>
      <c r="L174" s="179">
        <f>ROUNDDOWN('RASHODI PROJ. 2023'!L174*1.034,-2)</f>
        <v>0</v>
      </c>
      <c r="M174" s="179">
        <f>ROUNDDOWN('RASHODI PROJ. 2023'!M174*1.034,-2)</f>
        <v>0</v>
      </c>
      <c r="N174" s="179">
        <f>ROUNDDOWN('RASHODI PROJ. 2023'!N174*1.034,-2)</f>
        <v>0</v>
      </c>
      <c r="O174" s="179">
        <f>ROUNDDOWN('RASHODI PROJ. 2023'!O174*1.034,-2)</f>
        <v>0</v>
      </c>
      <c r="P174" s="179">
        <f>ROUNDDOWN('RASHODI PROJ. 2023'!P174*1.034,-2)</f>
        <v>0</v>
      </c>
      <c r="Q174" s="179">
        <f>ROUNDDOWN('RASHODI PROJ. 2023'!Q174*1.034,-2)</f>
        <v>0</v>
      </c>
      <c r="R174" s="317" t="s">
        <v>351</v>
      </c>
      <c r="S174" s="318"/>
      <c r="T174" s="233"/>
      <c r="U174" s="180"/>
      <c r="V174" s="180"/>
      <c r="W174" s="180"/>
      <c r="X174" s="180"/>
      <c r="Y174" s="180"/>
      <c r="Z174" s="180"/>
      <c r="AA174" s="180"/>
      <c r="AB174" s="180"/>
      <c r="AC174" s="181"/>
      <c r="AD174" s="181"/>
      <c r="AE174" s="181"/>
      <c r="AF174" s="181"/>
    </row>
    <row r="175" spans="1:33" s="167" customFormat="1" ht="35.1" customHeight="1">
      <c r="A175" s="197"/>
      <c r="B175" s="208" t="s">
        <v>161</v>
      </c>
      <c r="C175" s="199" t="s">
        <v>55</v>
      </c>
      <c r="D175" s="200">
        <f>ROUNDDOWN('RASHODI PROJ. 2023'!D175*1.034,-2)</f>
        <v>0</v>
      </c>
      <c r="E175" s="200">
        <f>ROUNDDOWN('RASHODI PROJ. 2023'!E175*1.034,-2)</f>
        <v>0</v>
      </c>
      <c r="F175" s="200">
        <f>ROUNDDOWN('RASHODI PROJ. 2023'!F175*1.034,-2)</f>
        <v>0</v>
      </c>
      <c r="G175" s="200">
        <f>ROUNDDOWN('RASHODI PROJ. 2023'!G175*1.034,-2)</f>
        <v>0</v>
      </c>
      <c r="H175" s="200">
        <f>ROUNDDOWN('RASHODI PROJ. 2023'!H175*1.034,-2)</f>
        <v>0</v>
      </c>
      <c r="I175" s="200">
        <f>ROUNDDOWN('RASHODI PROJ. 2023'!I175*1.034,-2)</f>
        <v>0</v>
      </c>
      <c r="J175" s="200">
        <f>ROUNDDOWN('RASHODI PROJ. 2023'!J175*1.034,-2)</f>
        <v>0</v>
      </c>
      <c r="K175" s="200">
        <f>ROUNDDOWN('RASHODI PROJ. 2023'!K175*1.034,-2)</f>
        <v>0</v>
      </c>
      <c r="L175" s="200">
        <f>ROUNDDOWN('RASHODI PROJ. 2023'!L175*1.034,-2)</f>
        <v>0</v>
      </c>
      <c r="M175" s="200">
        <f>ROUNDDOWN('RASHODI PROJ. 2023'!M175*1.034,-2)</f>
        <v>0</v>
      </c>
      <c r="N175" s="200">
        <f>ROUNDDOWN('RASHODI PROJ. 2023'!N175*1.034,-2)</f>
        <v>0</v>
      </c>
      <c r="O175" s="200">
        <f>ROUNDDOWN('RASHODI PROJ. 2023'!O175*1.034,-2)</f>
        <v>0</v>
      </c>
      <c r="P175" s="200">
        <f>ROUNDDOWN('RASHODI PROJ. 2023'!P175*1.034,-2)</f>
        <v>0</v>
      </c>
      <c r="Q175" s="200">
        <f>ROUNDDOWN('RASHODI PROJ. 2023'!Q175*1.034,-2)</f>
        <v>0</v>
      </c>
      <c r="R175" s="201"/>
      <c r="S175" s="230"/>
      <c r="T175" s="230"/>
      <c r="U175" s="201"/>
      <c r="V175" s="201"/>
      <c r="W175" s="201"/>
      <c r="X175" s="201"/>
      <c r="Y175" s="201"/>
      <c r="Z175" s="201"/>
      <c r="AA175" s="201"/>
      <c r="AB175" s="201"/>
      <c r="AC175" s="172"/>
      <c r="AD175" s="172"/>
      <c r="AE175" s="172"/>
      <c r="AF175" s="172"/>
    </row>
    <row r="176" spans="1:33" s="174" customFormat="1" ht="35.1" customHeight="1">
      <c r="A176" s="202" t="s">
        <v>185</v>
      </c>
      <c r="B176" s="209" t="s">
        <v>162</v>
      </c>
      <c r="C176" s="212" t="s">
        <v>55</v>
      </c>
      <c r="D176" s="177">
        <f>ROUNDDOWN('RASHODI PROJ. 2023'!D176*1.034,-2)</f>
        <v>0</v>
      </c>
      <c r="E176" s="205">
        <f>ROUNDDOWN('RASHODI PROJ. 2023'!E176*1.034,-2)</f>
        <v>0</v>
      </c>
      <c r="F176" s="234">
        <f>ROUNDDOWN('RASHODI PROJ. 2023'!F176*1.034,-2)</f>
        <v>0</v>
      </c>
      <c r="G176" s="207">
        <f>ROUNDDOWN('RASHODI PROJ. 2023'!G176*1.034,-2)</f>
        <v>0</v>
      </c>
      <c r="H176" s="179">
        <f>ROUNDDOWN('RASHODI PROJ. 2023'!H176*1.034,-2)</f>
        <v>0</v>
      </c>
      <c r="I176" s="179">
        <f>ROUNDDOWN('RASHODI PROJ. 2023'!I176*1.034,-2)</f>
        <v>0</v>
      </c>
      <c r="J176" s="179">
        <f>ROUNDDOWN('RASHODI PROJ. 2023'!J176*1.034,-2)</f>
        <v>0</v>
      </c>
      <c r="K176" s="179">
        <f>ROUNDDOWN('RASHODI PROJ. 2023'!K176*1.034,-2)</f>
        <v>0</v>
      </c>
      <c r="L176" s="179">
        <f>ROUNDDOWN('RASHODI PROJ. 2023'!L176*1.034,-2)</f>
        <v>0</v>
      </c>
      <c r="M176" s="179">
        <f>ROUNDDOWN('RASHODI PROJ. 2023'!M176*1.034,-2)</f>
        <v>0</v>
      </c>
      <c r="N176" s="179">
        <f>ROUNDDOWN('RASHODI PROJ. 2023'!N176*1.034,-2)</f>
        <v>0</v>
      </c>
      <c r="O176" s="179">
        <f>ROUNDDOWN('RASHODI PROJ. 2023'!O176*1.034,-2)</f>
        <v>0</v>
      </c>
      <c r="P176" s="179">
        <f>ROUNDDOWN('RASHODI PROJ. 2023'!P176*1.034,-2)</f>
        <v>0</v>
      </c>
      <c r="Q176" s="179">
        <f>ROUNDDOWN('RASHODI PROJ. 2023'!Q176*1.034,-2)</f>
        <v>0</v>
      </c>
      <c r="R176" s="180"/>
      <c r="S176" s="233"/>
      <c r="T176" s="233"/>
      <c r="U176" s="180"/>
      <c r="V176" s="180"/>
      <c r="W176" s="180"/>
      <c r="X176" s="180"/>
      <c r="Y176" s="180"/>
      <c r="Z176" s="180"/>
      <c r="AA176" s="180"/>
      <c r="AB176" s="180"/>
      <c r="AC176" s="181"/>
      <c r="AD176" s="181"/>
      <c r="AE176" s="181"/>
      <c r="AF176" s="181"/>
    </row>
    <row r="177" spans="1:32" s="174" customFormat="1" ht="35.1" customHeight="1">
      <c r="A177" s="202"/>
      <c r="B177" s="168" t="s">
        <v>342</v>
      </c>
      <c r="C177" s="169" t="s">
        <v>343</v>
      </c>
      <c r="D177" s="200">
        <f>ROUNDDOWN('RASHODI PROJ. 2023'!D177*1.034,-2)</f>
        <v>0</v>
      </c>
      <c r="E177" s="200">
        <f>ROUNDDOWN('RASHODI PROJ. 2023'!E177*1.034,-2)</f>
        <v>0</v>
      </c>
      <c r="F177" s="200">
        <f>ROUNDDOWN('RASHODI PROJ. 2023'!F177*1.034,-2)</f>
        <v>0</v>
      </c>
      <c r="G177" s="200">
        <f>ROUNDDOWN('RASHODI PROJ. 2023'!G177*1.034,-2)</f>
        <v>0</v>
      </c>
      <c r="H177" s="200">
        <f>ROUNDDOWN('RASHODI PROJ. 2023'!H177*1.034,-2)</f>
        <v>0</v>
      </c>
      <c r="I177" s="200">
        <f>ROUNDDOWN('RASHODI PROJ. 2023'!I177*1.034,-2)</f>
        <v>0</v>
      </c>
      <c r="J177" s="200">
        <f>ROUNDDOWN('RASHODI PROJ. 2023'!J177*1.034,-2)</f>
        <v>0</v>
      </c>
      <c r="K177" s="200">
        <f>ROUNDDOWN('RASHODI PROJ. 2023'!K177*1.034,-2)</f>
        <v>0</v>
      </c>
      <c r="L177" s="200">
        <f>ROUNDDOWN('RASHODI PROJ. 2023'!L177*1.034,-2)</f>
        <v>0</v>
      </c>
      <c r="M177" s="200">
        <f>ROUNDDOWN('RASHODI PROJ. 2023'!M177*1.034,-2)</f>
        <v>0</v>
      </c>
      <c r="N177" s="200">
        <f>ROUNDDOWN('RASHODI PROJ. 2023'!N177*1.034,-2)</f>
        <v>0</v>
      </c>
      <c r="O177" s="200">
        <f>ROUNDDOWN('RASHODI PROJ. 2023'!O177*1.034,-2)</f>
        <v>0</v>
      </c>
      <c r="P177" s="200">
        <f>ROUNDDOWN('RASHODI PROJ. 2023'!P177*1.034,-2)</f>
        <v>0</v>
      </c>
      <c r="Q177" s="200">
        <f>ROUNDDOWN('RASHODI PROJ. 2023'!Q177*1.034,-2)</f>
        <v>0</v>
      </c>
      <c r="R177" s="180"/>
      <c r="S177" s="233"/>
      <c r="T177" s="233"/>
      <c r="U177" s="180"/>
      <c r="V177" s="180"/>
      <c r="W177" s="180"/>
      <c r="X177" s="180"/>
      <c r="Y177" s="180"/>
      <c r="Z177" s="180"/>
      <c r="AA177" s="180"/>
      <c r="AB177" s="180"/>
      <c r="AC177" s="181"/>
      <c r="AD177" s="181"/>
      <c r="AE177" s="181"/>
      <c r="AF177" s="181"/>
    </row>
    <row r="178" spans="1:32" s="174" customFormat="1" ht="35.1" customHeight="1">
      <c r="A178" s="202"/>
      <c r="B178" s="175" t="s">
        <v>344</v>
      </c>
      <c r="C178" s="176" t="s">
        <v>346</v>
      </c>
      <c r="D178" s="177">
        <f>ROUNDDOWN('RASHODI PROJ. 2023'!D178*1.034,-2)</f>
        <v>0</v>
      </c>
      <c r="E178" s="205">
        <f>ROUNDDOWN('RASHODI PROJ. 2023'!E178*1.034,-2)</f>
        <v>0</v>
      </c>
      <c r="F178" s="234">
        <f>ROUNDDOWN('RASHODI PROJ. 2023'!F178*1.034,-2)</f>
        <v>0</v>
      </c>
      <c r="G178" s="207">
        <f>ROUNDDOWN('RASHODI PROJ. 2023'!G178*1.034,-2)</f>
        <v>0</v>
      </c>
      <c r="H178" s="180">
        <f>ROUNDDOWN('RASHODI PROJ. 2023'!H178*1.034,-2)</f>
        <v>0</v>
      </c>
      <c r="I178" s="180">
        <f>ROUNDDOWN('RASHODI PROJ. 2023'!I178*1.034,-2)</f>
        <v>0</v>
      </c>
      <c r="J178" s="180">
        <f>ROUNDDOWN('RASHODI PROJ. 2023'!J178*1.034,-2)</f>
        <v>0</v>
      </c>
      <c r="K178" s="180">
        <f>ROUNDDOWN('RASHODI PROJ. 2023'!K178*1.034,-2)</f>
        <v>0</v>
      </c>
      <c r="L178" s="180">
        <f>ROUNDDOWN('RASHODI PROJ. 2023'!L178*1.034,-2)</f>
        <v>0</v>
      </c>
      <c r="M178" s="180">
        <f>ROUNDDOWN('RASHODI PROJ. 2023'!M178*1.034,-2)</f>
        <v>0</v>
      </c>
      <c r="N178" s="180">
        <f>ROUNDDOWN('RASHODI PROJ. 2023'!N178*1.034,-2)</f>
        <v>0</v>
      </c>
      <c r="O178" s="180">
        <f>ROUNDDOWN('RASHODI PROJ. 2023'!O178*1.034,-2)</f>
        <v>0</v>
      </c>
      <c r="P178" s="180">
        <f>ROUNDDOWN('RASHODI PROJ. 2023'!P178*1.034,-2)</f>
        <v>0</v>
      </c>
      <c r="Q178" s="180">
        <f>ROUNDDOWN('RASHODI PROJ. 2023'!Q178*1.034,-2)</f>
        <v>0</v>
      </c>
      <c r="R178" s="180"/>
      <c r="S178" s="233"/>
      <c r="T178" s="233"/>
      <c r="U178" s="180"/>
      <c r="V178" s="180"/>
      <c r="W178" s="180"/>
      <c r="X178" s="180"/>
      <c r="Y178" s="180"/>
      <c r="Z178" s="180"/>
      <c r="AA178" s="180"/>
      <c r="AB178" s="180"/>
      <c r="AC178" s="181"/>
      <c r="AD178" s="181"/>
      <c r="AE178" s="181"/>
      <c r="AF178" s="181"/>
    </row>
    <row r="179" spans="1:32" s="174" customFormat="1" ht="35.1" customHeight="1">
      <c r="A179" s="202"/>
      <c r="B179" s="175" t="s">
        <v>345</v>
      </c>
      <c r="C179" s="176" t="s">
        <v>347</v>
      </c>
      <c r="D179" s="177">
        <f>ROUNDDOWN('RASHODI PROJ. 2023'!D179*1.034,-2)</f>
        <v>0</v>
      </c>
      <c r="E179" s="205">
        <f>ROUNDDOWN('RASHODI PROJ. 2023'!E179*1.034,-2)</f>
        <v>0</v>
      </c>
      <c r="F179" s="234">
        <f>ROUNDDOWN('RASHODI PROJ. 2023'!F179*1.034,-2)</f>
        <v>0</v>
      </c>
      <c r="G179" s="207">
        <f>ROUNDDOWN('RASHODI PROJ. 2023'!G179*1.034,-2)</f>
        <v>0</v>
      </c>
      <c r="H179" s="180">
        <f>ROUNDDOWN('RASHODI PROJ. 2023'!H179*1.034,-2)</f>
        <v>0</v>
      </c>
      <c r="I179" s="180">
        <f>ROUNDDOWN('RASHODI PROJ. 2023'!I179*1.034,-2)</f>
        <v>0</v>
      </c>
      <c r="J179" s="180">
        <f>ROUNDDOWN('RASHODI PROJ. 2023'!J179*1.034,-2)</f>
        <v>0</v>
      </c>
      <c r="K179" s="180">
        <f>ROUNDDOWN('RASHODI PROJ. 2023'!K179*1.034,-2)</f>
        <v>0</v>
      </c>
      <c r="L179" s="180">
        <f>ROUNDDOWN('RASHODI PROJ. 2023'!L179*1.034,-2)</f>
        <v>0</v>
      </c>
      <c r="M179" s="180">
        <f>ROUNDDOWN('RASHODI PROJ. 2023'!M179*1.034,-2)</f>
        <v>0</v>
      </c>
      <c r="N179" s="180">
        <f>ROUNDDOWN('RASHODI PROJ. 2023'!N179*1.034,-2)</f>
        <v>0</v>
      </c>
      <c r="O179" s="180">
        <f>ROUNDDOWN('RASHODI PROJ. 2023'!O179*1.034,-2)</f>
        <v>0</v>
      </c>
      <c r="P179" s="180">
        <f>ROUNDDOWN('RASHODI PROJ. 2023'!P179*1.034,-2)</f>
        <v>0</v>
      </c>
      <c r="Q179" s="180">
        <f>ROUNDDOWN('RASHODI PROJ. 2023'!Q179*1.034,-2)</f>
        <v>0</v>
      </c>
      <c r="R179" s="180"/>
      <c r="S179" s="233"/>
      <c r="T179" s="233"/>
      <c r="U179" s="180"/>
      <c r="V179" s="180"/>
      <c r="W179" s="180"/>
      <c r="X179" s="180"/>
      <c r="Y179" s="180"/>
      <c r="Z179" s="180"/>
      <c r="AA179" s="180"/>
      <c r="AB179" s="180"/>
      <c r="AC179" s="181"/>
      <c r="AD179" s="181"/>
      <c r="AE179" s="181"/>
      <c r="AF179" s="181"/>
    </row>
    <row r="180" spans="1:32" s="166" customFormat="1" ht="35.1" customHeight="1">
      <c r="A180" s="321" t="s">
        <v>385</v>
      </c>
      <c r="B180" s="331"/>
      <c r="C180" s="331"/>
      <c r="D180" s="195">
        <f>ROUNDDOWN('RASHODI PROJ. 2023'!D180*1.034,-2)</f>
        <v>0</v>
      </c>
      <c r="E180" s="195">
        <f>ROUNDDOWN('RASHODI PROJ. 2023'!E180*1.034,-2)</f>
        <v>0</v>
      </c>
      <c r="F180" s="195">
        <f>ROUNDDOWN('RASHODI PROJ. 2023'!F180*1.034,-2)</f>
        <v>0</v>
      </c>
      <c r="G180" s="195">
        <f>ROUNDDOWN('RASHODI PROJ. 2023'!G180*1.034,-2)</f>
        <v>0</v>
      </c>
      <c r="H180" s="195">
        <f>ROUNDDOWN('RASHODI PROJ. 2023'!H180*1.034,-2)</f>
        <v>0</v>
      </c>
      <c r="I180" s="195">
        <f>ROUNDDOWN('RASHODI PROJ. 2023'!I180*1.034,-2)</f>
        <v>0</v>
      </c>
      <c r="J180" s="195">
        <f>ROUNDDOWN('RASHODI PROJ. 2023'!J180*1.034,-2)</f>
        <v>0</v>
      </c>
      <c r="K180" s="195">
        <f>ROUNDDOWN('RASHODI PROJ. 2023'!K180*1.034,-2)</f>
        <v>0</v>
      </c>
      <c r="L180" s="195">
        <f>ROUNDDOWN('RASHODI PROJ. 2023'!L180*1.034,-2)</f>
        <v>0</v>
      </c>
      <c r="M180" s="195">
        <f>ROUNDDOWN('RASHODI PROJ. 2023'!M180*1.034,-2)</f>
        <v>0</v>
      </c>
      <c r="N180" s="195">
        <f>ROUNDDOWN('RASHODI PROJ. 2023'!N180*1.034,-2)</f>
        <v>0</v>
      </c>
      <c r="O180" s="195">
        <f>ROUNDDOWN('RASHODI PROJ. 2023'!O180*1.034,-2)</f>
        <v>0</v>
      </c>
      <c r="P180" s="195">
        <f>ROUNDDOWN('RASHODI PROJ. 2023'!P180*1.034,-2)</f>
        <v>0</v>
      </c>
      <c r="Q180" s="195">
        <f>ROUNDDOWN('RASHODI PROJ. 2023'!Q180*1.034,-2)</f>
        <v>0</v>
      </c>
      <c r="R180" s="196"/>
      <c r="S180" s="229"/>
      <c r="T180" s="229"/>
      <c r="U180" s="196"/>
      <c r="V180" s="196"/>
      <c r="W180" s="196"/>
      <c r="X180" s="196"/>
      <c r="Y180" s="196"/>
      <c r="Z180" s="196"/>
      <c r="AA180" s="196"/>
      <c r="AB180" s="196"/>
      <c r="AC180" s="165"/>
      <c r="AD180" s="165"/>
      <c r="AE180" s="165"/>
      <c r="AF180" s="165"/>
    </row>
    <row r="181" spans="1:32" s="167" customFormat="1" ht="35.1" customHeight="1">
      <c r="A181" s="197"/>
      <c r="B181" s="208" t="s">
        <v>156</v>
      </c>
      <c r="C181" s="199" t="s">
        <v>157</v>
      </c>
      <c r="D181" s="200">
        <f>ROUNDDOWN('RASHODI PROJ. 2023'!D181*1.034,-2)</f>
        <v>0</v>
      </c>
      <c r="E181" s="200">
        <f>ROUNDDOWN('RASHODI PROJ. 2023'!E181*1.034,-2)</f>
        <v>0</v>
      </c>
      <c r="F181" s="200">
        <f>ROUNDDOWN('RASHODI PROJ. 2023'!F181*1.034,-2)</f>
        <v>0</v>
      </c>
      <c r="G181" s="200">
        <f>ROUNDDOWN('RASHODI PROJ. 2023'!G181*1.034,-2)</f>
        <v>0</v>
      </c>
      <c r="H181" s="200">
        <f>ROUNDDOWN('RASHODI PROJ. 2023'!H181*1.034,-2)</f>
        <v>0</v>
      </c>
      <c r="I181" s="200">
        <f>ROUNDDOWN('RASHODI PROJ. 2023'!I181*1.034,-2)</f>
        <v>0</v>
      </c>
      <c r="J181" s="200">
        <f>ROUNDDOWN('RASHODI PROJ. 2023'!J181*1.034,-2)</f>
        <v>0</v>
      </c>
      <c r="K181" s="200">
        <f>ROUNDDOWN('RASHODI PROJ. 2023'!K181*1.034,-2)</f>
        <v>0</v>
      </c>
      <c r="L181" s="200">
        <f>ROUNDDOWN('RASHODI PROJ. 2023'!L181*1.034,-2)</f>
        <v>0</v>
      </c>
      <c r="M181" s="200">
        <f>ROUNDDOWN('RASHODI PROJ. 2023'!M181*1.034,-2)</f>
        <v>0</v>
      </c>
      <c r="N181" s="200">
        <f>ROUNDDOWN('RASHODI PROJ. 2023'!N181*1.034,-2)</f>
        <v>0</v>
      </c>
      <c r="O181" s="200">
        <f>ROUNDDOWN('RASHODI PROJ. 2023'!O181*1.034,-2)</f>
        <v>0</v>
      </c>
      <c r="P181" s="200">
        <f>ROUNDDOWN('RASHODI PROJ. 2023'!P181*1.034,-2)</f>
        <v>0</v>
      </c>
      <c r="Q181" s="200">
        <f>ROUNDDOWN('RASHODI PROJ. 2023'!Q181*1.034,-2)</f>
        <v>0</v>
      </c>
      <c r="R181" s="201"/>
      <c r="S181" s="230"/>
      <c r="T181" s="230"/>
      <c r="U181" s="201"/>
      <c r="V181" s="201"/>
      <c r="W181" s="201"/>
      <c r="X181" s="201"/>
      <c r="Y181" s="201"/>
      <c r="Z181" s="201"/>
      <c r="AA181" s="201"/>
      <c r="AB181" s="201"/>
      <c r="AC181" s="172"/>
      <c r="AD181" s="172"/>
      <c r="AE181" s="172"/>
      <c r="AF181" s="172"/>
    </row>
    <row r="182" spans="1:32" s="174" customFormat="1" ht="35.1" customHeight="1">
      <c r="A182" s="235" t="s">
        <v>176</v>
      </c>
      <c r="B182" s="236" t="s">
        <v>158</v>
      </c>
      <c r="C182" s="237" t="s">
        <v>82</v>
      </c>
      <c r="D182" s="177">
        <f>ROUNDDOWN('RASHODI PROJ. 2023'!D182*1.034,-2)</f>
        <v>0</v>
      </c>
      <c r="E182" s="238">
        <f>ROUNDDOWN('RASHODI PROJ. 2023'!E182*1.034,-2)</f>
        <v>0</v>
      </c>
      <c r="F182" s="238">
        <f>ROUNDDOWN('RASHODI PROJ. 2023'!F182*1.034,-2)</f>
        <v>0</v>
      </c>
      <c r="G182" s="239">
        <f>ROUNDDOWN('RASHODI PROJ. 2023'!G182*1.034,-2)</f>
        <v>0</v>
      </c>
      <c r="H182" s="178">
        <f>ROUNDDOWN('RASHODI PROJ. 2023'!H182*1.034,-2)</f>
        <v>0</v>
      </c>
      <c r="I182" s="178">
        <f>ROUNDDOWN('RASHODI PROJ. 2023'!I182*1.034,-2)</f>
        <v>0</v>
      </c>
      <c r="J182" s="178">
        <f>ROUNDDOWN('RASHODI PROJ. 2023'!J182*1.034,-2)</f>
        <v>0</v>
      </c>
      <c r="K182" s="179">
        <f>ROUNDDOWN('RASHODI PROJ. 2023'!K182*1.034,-2)</f>
        <v>0</v>
      </c>
      <c r="L182" s="178">
        <f>ROUNDDOWN('RASHODI PROJ. 2023'!L182*1.034,-2)</f>
        <v>0</v>
      </c>
      <c r="M182" s="206">
        <f>ROUNDDOWN('RASHODI PROJ. 2023'!M182*1.034,-2)</f>
        <v>0</v>
      </c>
      <c r="N182" s="254">
        <f>ROUNDDOWN('RASHODI PROJ. 2023'!N182*1.034,-2)</f>
        <v>0</v>
      </c>
      <c r="O182" s="178">
        <f>ROUNDDOWN('RASHODI PROJ. 2023'!O182*1.034,-2)</f>
        <v>0</v>
      </c>
      <c r="P182" s="178">
        <f>ROUNDDOWN('RASHODI PROJ. 2023'!P182*1.034,-2)</f>
        <v>0</v>
      </c>
      <c r="Q182" s="178">
        <f>ROUNDDOWN('RASHODI PROJ. 2023'!Q182*1.034,-2)</f>
        <v>0</v>
      </c>
      <c r="R182" s="180"/>
      <c r="S182" s="233"/>
      <c r="T182" s="233"/>
      <c r="U182" s="180"/>
      <c r="V182" s="180"/>
      <c r="W182" s="180"/>
      <c r="X182" s="180"/>
      <c r="Y182" s="180"/>
      <c r="Z182" s="180"/>
      <c r="AA182" s="180"/>
      <c r="AB182" s="180"/>
      <c r="AC182" s="181"/>
      <c r="AD182" s="181"/>
      <c r="AE182" s="181"/>
      <c r="AF182" s="181"/>
    </row>
    <row r="183" spans="1:32" s="166" customFormat="1" ht="35.1" customHeight="1" thickBot="1">
      <c r="A183" s="336" t="s">
        <v>369</v>
      </c>
      <c r="B183" s="336"/>
      <c r="C183" s="337"/>
      <c r="D183" s="240">
        <f>ROUNDDOWN('RASHODI PROJ. 2023'!D183*1.034,-2)</f>
        <v>10829500</v>
      </c>
      <c r="E183" s="240">
        <f>ROUNDDOWN('RASHODI PROJ. 2023'!E183*1.034,-2)</f>
        <v>1744700</v>
      </c>
      <c r="F183" s="240">
        <f>ROUNDDOWN('RASHODI PROJ. 2023'!F183*1.034,-2)</f>
        <v>131300</v>
      </c>
      <c r="G183" s="240">
        <f>ROUNDDOWN('RASHODI PROJ. 2023'!G183*1.034,-2)</f>
        <v>8953400</v>
      </c>
      <c r="H183" s="240">
        <f>ROUNDDOWN('RASHODI PROJ. 2023'!H183*1.034,-2)</f>
        <v>0</v>
      </c>
      <c r="I183" s="240">
        <f>ROUNDDOWN('RASHODI PROJ. 2023'!I183*1.034,-2)</f>
        <v>78400</v>
      </c>
      <c r="J183" s="240">
        <f>ROUNDDOWN('RASHODI PROJ. 2023'!J183*1.034,-2)</f>
        <v>8580900</v>
      </c>
      <c r="K183" s="240">
        <f>ROUNDDOWN('RASHODI PROJ. 2023'!K183*1.034,-2)</f>
        <v>0</v>
      </c>
      <c r="L183" s="240">
        <f>ROUNDDOWN('RASHODI PROJ. 2023'!L183*1.034,-2)</f>
        <v>277600</v>
      </c>
      <c r="M183" s="240">
        <f>ROUNDDOWN('RASHODI PROJ. 2023'!M183*1.034,-2)</f>
        <v>0</v>
      </c>
      <c r="N183" s="240">
        <f>ROUNDDOWN('RASHODI PROJ. 2023'!N183*1.034,-2)</f>
        <v>0</v>
      </c>
      <c r="O183" s="240">
        <f>ROUNDDOWN('RASHODI PROJ. 2023'!O183*1.034,-2)</f>
        <v>16100</v>
      </c>
      <c r="P183" s="240">
        <f>ROUNDDOWN('RASHODI PROJ. 2023'!P183*1.034,-2)</f>
        <v>0</v>
      </c>
      <c r="Q183" s="240">
        <f>ROUNDDOWN('RASHODI PROJ. 2023'!Q183*1.034,-2)</f>
        <v>0</v>
      </c>
      <c r="R183" s="196"/>
      <c r="S183" s="229"/>
      <c r="T183" s="229"/>
      <c r="U183" s="196"/>
      <c r="V183" s="196"/>
      <c r="W183" s="196"/>
      <c r="X183" s="196"/>
      <c r="Y183" s="196"/>
      <c r="Z183" s="196"/>
      <c r="AA183" s="196"/>
      <c r="AB183" s="196"/>
      <c r="AC183" s="165"/>
      <c r="AD183" s="165"/>
      <c r="AE183" s="165"/>
      <c r="AF183" s="165"/>
    </row>
    <row r="184" spans="1:32" ht="13.5" hidden="1" customHeight="1" thickTop="1">
      <c r="B184" s="35"/>
      <c r="C184" s="23"/>
      <c r="D184" s="59"/>
      <c r="E184" s="24">
        <v>3258733</v>
      </c>
      <c r="F184" s="24">
        <v>3258733</v>
      </c>
      <c r="G184" s="59">
        <v>7755712</v>
      </c>
      <c r="H184" s="24">
        <v>107462</v>
      </c>
      <c r="I184" s="24">
        <v>770544</v>
      </c>
      <c r="J184" s="25">
        <v>6821820</v>
      </c>
      <c r="AC184" s="73"/>
      <c r="AD184" s="73"/>
    </row>
    <row r="185" spans="1:32" ht="12.95" hidden="1" customHeight="1" thickTop="1">
      <c r="A185" s="67"/>
      <c r="B185" s="259"/>
      <c r="C185" s="260"/>
      <c r="D185" s="261"/>
      <c r="E185" s="26"/>
      <c r="F185" s="26"/>
      <c r="G185" s="60"/>
      <c r="H185" s="26"/>
      <c r="I185" s="26"/>
      <c r="AC185" s="73"/>
      <c r="AD185" s="73"/>
    </row>
    <row r="186" spans="1:32" ht="12.95" hidden="1" customHeight="1" thickTop="1">
      <c r="A186" s="67"/>
      <c r="B186" s="259"/>
      <c r="C186" s="260"/>
      <c r="D186" s="261"/>
      <c r="E186" s="26">
        <f>E183-E184</f>
        <v>-1514033</v>
      </c>
      <c r="F186" s="26">
        <f>F183-F184</f>
        <v>-3127433</v>
      </c>
      <c r="G186" s="60">
        <f>G183-G184</f>
        <v>1197688</v>
      </c>
      <c r="H186" s="26">
        <f>H184-H183</f>
        <v>107462</v>
      </c>
      <c r="I186" s="26">
        <f>I184-I183</f>
        <v>692144</v>
      </c>
      <c r="J186" s="25">
        <f>J184-J183</f>
        <v>-1759080</v>
      </c>
      <c r="AC186" s="73"/>
      <c r="AD186" s="73"/>
    </row>
    <row r="187" spans="1:32" ht="18.75" thickTop="1">
      <c r="A187" s="68"/>
      <c r="B187" s="259"/>
      <c r="C187" s="260"/>
      <c r="D187" s="262"/>
      <c r="E187" s="28"/>
      <c r="F187" s="28"/>
      <c r="G187" s="61"/>
      <c r="H187" s="28"/>
      <c r="I187" s="28"/>
      <c r="J187" s="29"/>
      <c r="K187" s="29"/>
      <c r="L187" s="29"/>
      <c r="M187" s="29"/>
      <c r="N187" s="29"/>
      <c r="O187" s="29"/>
      <c r="P187" s="29"/>
      <c r="Q187" s="29"/>
      <c r="R187" s="67"/>
      <c r="AC187" s="73"/>
      <c r="AD187" s="73"/>
    </row>
    <row r="188" spans="1:32" ht="12" customHeight="1">
      <c r="B188" s="35"/>
      <c r="C188" s="23"/>
      <c r="D188" s="59"/>
      <c r="E188" s="24"/>
      <c r="F188" s="24"/>
      <c r="G188" s="59"/>
      <c r="H188" s="24"/>
      <c r="I188" s="24"/>
      <c r="R188" s="81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</row>
    <row r="189" spans="1:32" s="29" customFormat="1" ht="16.899999999999999" hidden="1" customHeight="1">
      <c r="A189" s="334" t="s">
        <v>187</v>
      </c>
      <c r="B189" s="334"/>
      <c r="C189" s="335"/>
      <c r="D189" s="257" t="s">
        <v>186</v>
      </c>
      <c r="E189" s="30" t="s">
        <v>73</v>
      </c>
      <c r="F189" s="30" t="s">
        <v>73</v>
      </c>
      <c r="G189" s="256" t="s">
        <v>75</v>
      </c>
      <c r="H189" s="332" t="s">
        <v>70</v>
      </c>
      <c r="I189" s="332"/>
      <c r="J189" s="332"/>
      <c r="K189" s="332"/>
      <c r="L189" s="332"/>
      <c r="M189" s="332"/>
      <c r="N189" s="332"/>
      <c r="O189" s="332"/>
      <c r="P189" s="332"/>
      <c r="Q189" s="333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</row>
    <row r="193" spans="6:40">
      <c r="G193" s="41"/>
    </row>
    <row r="196" spans="6:40" ht="13.5" thickBot="1"/>
    <row r="197" spans="6:40" ht="13.5" thickTop="1">
      <c r="AN197" s="310"/>
    </row>
    <row r="198" spans="6:40">
      <c r="AN198" s="311"/>
    </row>
    <row r="199" spans="6:40">
      <c r="AN199" s="312"/>
    </row>
    <row r="200" spans="6:40" ht="13.5" thickBot="1"/>
    <row r="201" spans="6:40" ht="13.5" thickTop="1">
      <c r="AN201" s="310"/>
    </row>
    <row r="202" spans="6:40">
      <c r="AN202" s="311"/>
    </row>
    <row r="203" spans="6:40">
      <c r="AN203" s="312"/>
    </row>
    <row r="204" spans="6:40">
      <c r="F204" s="33" t="e">
        <f>#REF!+F140+F142+F145+F147+F149+F151+F153+F156+F158+F160+F162+F163+#REF!+#REF!+#REF!+#REF!+#REF!+#REF!+#REF!+F168+F170+F173+F174+F176+F182</f>
        <v>#REF!</v>
      </c>
    </row>
  </sheetData>
  <sheetProtection algorithmName="SHA-512" hashValue="pw4fUpUpBydpuJ87iv1Bjqlz9q/b9WJZV0/eiAlV14Drnd3oiDxqF2NygRgXnNBMxcEaPfU5trCXmaJFadEIdA==" saltValue="XrEKqMNuHFGttL3z9ppcmA==" spinCount="100000" sheet="1" objects="1" scenarios="1"/>
  <mergeCells count="26">
    <mergeCell ref="AN197:AN199"/>
    <mergeCell ref="AN201:AN203"/>
    <mergeCell ref="R173:S173"/>
    <mergeCell ref="R174:S174"/>
    <mergeCell ref="A180:C180"/>
    <mergeCell ref="A183:C183"/>
    <mergeCell ref="A189:C189"/>
    <mergeCell ref="H189:Q189"/>
    <mergeCell ref="A171:C171"/>
    <mergeCell ref="R49:T51"/>
    <mergeCell ref="A98:C98"/>
    <mergeCell ref="R98:T98"/>
    <mergeCell ref="S102:T108"/>
    <mergeCell ref="A138:C138"/>
    <mergeCell ref="A143:C143"/>
    <mergeCell ref="S152:T152"/>
    <mergeCell ref="S153:T153"/>
    <mergeCell ref="A154:C154"/>
    <mergeCell ref="R154:T161"/>
    <mergeCell ref="A166:C166"/>
    <mergeCell ref="A12:C12"/>
    <mergeCell ref="A7:C8"/>
    <mergeCell ref="D7:D9"/>
    <mergeCell ref="G7:G9"/>
    <mergeCell ref="H7:Q7"/>
    <mergeCell ref="A11:C11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R171:AB172 D19:AB19 D21:AB21 D36:AB36 D29:AB29 D46:AB46 D48:AB48 D71:AB71 D89:AB89 D93:AB93 D129:AB129 D112:AB112 D120:AB120 D175:S175 S152:T152 D122:AB122 D124:AB124 AC11:AF97 R152:R153 D141:AB141 D146:AB146 D148:AB148 D150:AB150 T174:AB175 U98:AF101 R65:AB69 U107:AB108 U102:AB103 U152:AB155 U161:AB161 U159:AB159 U157:AB157 D183:AB183 D169:AB169 R56:AB60 D11:Q18 R180:AB181 R166:AB167 R143:AB144 R138:AB139 R102:R103 R126:AB127 R107:R108 R84:AB85 R79:AB80 R23:AB24 R11:AB14 D73:AB73 AE102:AF183 AC102:AD187 D76:AB76 D20:Q20 D22:Q28 D30:Q35 D37:Q45 D47:Q47 D49:Q70 D72:Q72 D74:Q75 D77:Q88 D90:Q92 D94:Q111 D113:Q119 D121:Q121 D123:Q123 D125:Q128 D130:Q140 D142:Q145 D147:Q147 D149:Q149 D151:Q168 D170:Q174 D176:Q182" xr:uid="{00000000-0002-0000-06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OPĆI DIO</vt:lpstr>
      <vt:lpstr>PRIHODI 2022</vt:lpstr>
      <vt:lpstr>RASHODI 2022</vt:lpstr>
      <vt:lpstr>PRIHODI PROJ. 2023</vt:lpstr>
      <vt:lpstr>RASHODI PROJ. 2023</vt:lpstr>
      <vt:lpstr>PRIHODI PROJ. 2024</vt:lpstr>
      <vt:lpstr>RASHODI PROJ. 2024</vt:lpstr>
      <vt:lpstr>'OPĆI DIO'!Print_Area</vt:lpstr>
      <vt:lpstr>'PRIHODI 2022'!Print_Area</vt:lpstr>
      <vt:lpstr>'PRIHODI PROJ. 2023'!Print_Area</vt:lpstr>
      <vt:lpstr>'PRIHODI PROJ. 2024'!Print_Area</vt:lpstr>
      <vt:lpstr>'RASHODI 2022'!Print_Area</vt:lpstr>
      <vt:lpstr>'RASHODI PROJ. 2023'!Print_Area</vt:lpstr>
      <vt:lpstr>'RASHODI PROJ.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Nikola Konjevod</cp:lastModifiedBy>
  <cp:lastPrinted>2021-09-26T22:32:47Z</cp:lastPrinted>
  <dcterms:created xsi:type="dcterms:W3CDTF">2017-09-21T11:58:02Z</dcterms:created>
  <dcterms:modified xsi:type="dcterms:W3CDTF">2022-09-05T13:03:40Z</dcterms:modified>
</cp:coreProperties>
</file>